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dok.finma.ch/sites/2060-PR/GB21 - 2060/12 - JB-Webstatistiken/Statistik_JB2021_EN_Prüfung durch translations/"/>
    </mc:Choice>
  </mc:AlternateContent>
  <xr:revisionPtr revIDLastSave="0" documentId="13_ncr:1_{5971011C-7ED6-41F1-BAA5-2A9139481E04}" xr6:coauthVersionLast="46" xr6:coauthVersionMax="46" xr10:uidLastSave="{00000000-0000-0000-0000-000000000000}"/>
  <bookViews>
    <workbookView xWindow="-28920" yWindow="-1230" windowWidth="29040" windowHeight="15840" xr2:uid="{00000000-000D-0000-FFFF-FFFF00000000}"/>
  </bookViews>
  <sheets>
    <sheet name="FINMA as an authorit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0" i="1" l="1"/>
  <c r="B47" i="1"/>
  <c r="B43" i="1"/>
  <c r="B38" i="1"/>
  <c r="B31" i="1"/>
  <c r="B26" i="1"/>
  <c r="B19" i="1"/>
  <c r="B14" i="1"/>
  <c r="B51" i="1" l="1"/>
  <c r="G50" i="1"/>
  <c r="C50" i="1"/>
  <c r="H50" i="1"/>
  <c r="F50" i="1"/>
  <c r="E50" i="1"/>
  <c r="D50" i="1"/>
  <c r="H47" i="1" l="1"/>
  <c r="H51" i="1" s="1"/>
  <c r="G47" i="1"/>
  <c r="G51" i="1" s="1"/>
  <c r="F47" i="1"/>
  <c r="F51" i="1" s="1"/>
  <c r="E47" i="1"/>
  <c r="E51" i="1" s="1"/>
  <c r="D47" i="1"/>
  <c r="D51" i="1" s="1"/>
  <c r="C47" i="1"/>
  <c r="C51" i="1" s="1"/>
  <c r="C43" i="1"/>
  <c r="C31" i="1"/>
  <c r="C26" i="1"/>
  <c r="C19" i="1"/>
  <c r="I43" i="1" l="1"/>
  <c r="H43" i="1" l="1"/>
  <c r="G43" i="1"/>
  <c r="F43" i="1"/>
  <c r="E43" i="1"/>
  <c r="D43" i="1"/>
  <c r="I19" i="1"/>
  <c r="H19" i="1"/>
  <c r="G19" i="1"/>
  <c r="F19" i="1"/>
  <c r="E19" i="1"/>
  <c r="D19" i="1"/>
  <c r="E31" i="1"/>
  <c r="F31" i="1"/>
  <c r="G31" i="1"/>
  <c r="H31" i="1"/>
  <c r="I31" i="1"/>
  <c r="D31" i="1"/>
  <c r="I26" i="1"/>
  <c r="H26" i="1"/>
  <c r="G26" i="1"/>
  <c r="F26" i="1"/>
  <c r="E26" i="1"/>
  <c r="D26" i="1"/>
  <c r="I38" i="1" l="1"/>
  <c r="H38" i="1"/>
  <c r="G38" i="1"/>
  <c r="F38" i="1"/>
  <c r="E38" i="1"/>
  <c r="D38" i="1"/>
  <c r="D14" i="1" l="1"/>
  <c r="F14" i="1" l="1"/>
  <c r="E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Reinwand Monika</author>
  </authors>
  <commentList>
    <comment ref="A19" authorId="0" shapeId="0" xr:uid="{00000000-0006-0000-0000-000001000000}">
      <text>
        <r>
          <rPr>
            <sz val="10"/>
            <color indexed="81"/>
            <rFont val="Arial"/>
            <family val="2"/>
          </rPr>
          <t>The figures for each year (in which the audit was conducted) apply to audits conducted in the previous financial year.</t>
        </r>
        <r>
          <rPr>
            <sz val="10"/>
            <color indexed="81"/>
            <rFont val="Arial"/>
            <family val="2"/>
          </rPr>
          <t xml:space="preserve"> </t>
        </r>
        <r>
          <rPr>
            <sz val="10"/>
            <color indexed="81"/>
            <rFont val="Arial"/>
            <family val="2"/>
          </rPr>
          <t>Regulatory audit costs include the basic audit and any additional audits.</t>
        </r>
      </text>
    </comment>
  </commentList>
</comments>
</file>

<file path=xl/sharedStrings.xml><?xml version="1.0" encoding="utf-8"?>
<sst xmlns="http://schemas.openxmlformats.org/spreadsheetml/2006/main" count="45" uniqueCount="32">
  <si>
    <t>FINMA as an authority</t>
  </si>
  <si>
    <t>FINMA communicates transparently. It keeps policymakers informed about its activities, engages with a range of interest groups and provides the public with information about its activities.</t>
  </si>
  <si>
    <t>Enquiries</t>
  </si>
  <si>
    <t>Number of enquiries</t>
  </si>
  <si>
    <t>Enquiries about authorised institutions (banks, insurers, etc.)</t>
  </si>
  <si>
    <t>Supervisory-related enquiries</t>
  </si>
  <si>
    <t>Unauthorised institutions reported</t>
  </si>
  <si>
    <t>Regulatory enquiries</t>
  </si>
  <si>
    <t>TOTAL</t>
  </si>
  <si>
    <t>Regulatory audit costs</t>
  </si>
  <si>
    <t>Fees per supervisory area (in CHF millions)</t>
  </si>
  <si>
    <t>Banks and securities dealers</t>
  </si>
  <si>
    <t>Insurers</t>
  </si>
  <si>
    <t>Markets</t>
  </si>
  <si>
    <t>Asset management</t>
  </si>
  <si>
    <t>International cooperation</t>
  </si>
  <si>
    <t>Representation in working groups</t>
  </si>
  <si>
    <t>Financial Stability Board (FSB)</t>
  </si>
  <si>
    <t>Basel Committee on Banking Supervision (BCBS)</t>
  </si>
  <si>
    <t>International Association of Insurance Supervisors (IAIS)</t>
  </si>
  <si>
    <t>International Organization of Securities Commissions (IOSCO)</t>
  </si>
  <si>
    <t>Key environmental indicators</t>
  </si>
  <si>
    <t>Power consumption in Bern, in kWh</t>
  </si>
  <si>
    <t>Power consumption in Zurich, in kWh</t>
  </si>
  <si>
    <t>TOTAL energy consumption, in kWh</t>
  </si>
  <si>
    <t>Proportion of renewable energies used, in %</t>
  </si>
  <si>
    <t>–</t>
  </si>
  <si>
    <t>Consumption of heating energy in Zurich (natural gas), in KWh</t>
  </si>
  <si>
    <t>Consumption of heating energy in Bern (district heating), in kWh</t>
  </si>
  <si>
    <t>Total power consumption, in kWh</t>
  </si>
  <si>
    <t>Total consumption of heating energy, in kWh</t>
  </si>
  <si>
    <t>Paper consumption per FTE, in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</si>
</sst>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8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1"/>
      </bottom>
      <diagonal/>
    </border>
  </borders>
  <cellStyleXfs count="6">
    <xf numFmtId="0" fontId="0" fillId="0" borderId="0"/>
    <xf numFmtId="0" fontId="8" fillId="0" borderId="0" applyBorder="0" applyProtection="0"/>
    <xf numFmtId="0" fontId="6" fillId="0" borderId="0" applyFill="0" applyBorder="0" applyProtection="0"/>
    <xf numFmtId="0" fontId="9" fillId="0" borderId="0" applyFill="0" applyBorder="0" applyProtection="0"/>
    <xf numFmtId="0" fontId="9" fillId="0" borderId="0" applyFill="0" applyBorder="0" applyProtection="0"/>
    <xf numFmtId="2" fontId="7" fillId="0" borderId="3" applyFont="0">
      <alignment horizontal="right"/>
    </xf>
  </cellStyleXfs>
  <cellXfs count="71">
    <xf numFmtId="0" fontId="0" fillId="0" borderId="0" xfId="0"/>
    <xf numFmtId="49" fontId="10" fillId="0" borderId="1" xfId="2" applyNumberFormat="1" applyFont="1" applyBorder="1"/>
    <xf numFmtId="3" fontId="10" fillId="2" borderId="1" xfId="2" applyNumberFormat="1" applyFont="1" applyFill="1" applyBorder="1" applyAlignment="1">
      <alignment horizontal="right"/>
    </xf>
    <xf numFmtId="3" fontId="10" fillId="0" borderId="1" xfId="2" applyNumberFormat="1" applyFont="1" applyBorder="1" applyAlignment="1">
      <alignment horizontal="right"/>
    </xf>
    <xf numFmtId="3" fontId="10" fillId="0" borderId="0" xfId="2" applyNumberFormat="1" applyFont="1" applyBorder="1" applyAlignment="1">
      <alignment horizontal="right"/>
    </xf>
    <xf numFmtId="165" fontId="11" fillId="2" borderId="4" xfId="2" applyNumberFormat="1" applyFont="1" applyFill="1" applyBorder="1" applyAlignment="1">
      <alignment horizontal="right"/>
    </xf>
    <xf numFmtId="165" fontId="11" fillId="2" borderId="0" xfId="2" applyNumberFormat="1" applyFont="1" applyFill="1" applyBorder="1" applyAlignment="1">
      <alignment horizontal="right"/>
    </xf>
    <xf numFmtId="164" fontId="10" fillId="2" borderId="1" xfId="2" applyNumberFormat="1" applyFont="1" applyFill="1" applyBorder="1" applyAlignment="1">
      <alignment horizontal="right"/>
    </xf>
    <xf numFmtId="164" fontId="10" fillId="0" borderId="1" xfId="2" applyNumberFormat="1" applyFont="1" applyBorder="1" applyAlignment="1">
      <alignment horizontal="right"/>
    </xf>
    <xf numFmtId="0" fontId="13" fillId="0" borderId="0" xfId="3" applyFont="1"/>
    <xf numFmtId="0" fontId="13" fillId="2" borderId="0" xfId="4" applyFont="1" applyFill="1"/>
    <xf numFmtId="0" fontId="13" fillId="0" borderId="0" xfId="4" applyFont="1"/>
    <xf numFmtId="0" fontId="14" fillId="0" borderId="0" xfId="0" applyFont="1"/>
    <xf numFmtId="0" fontId="13" fillId="3" borderId="0" xfId="4" applyFont="1" applyFill="1"/>
    <xf numFmtId="0" fontId="15" fillId="0" borderId="0" xfId="3" applyFont="1"/>
    <xf numFmtId="0" fontId="10" fillId="0" borderId="7" xfId="0" applyFont="1" applyBorder="1" applyAlignment="1">
      <alignment wrapText="1"/>
    </xf>
    <xf numFmtId="0" fontId="16" fillId="0" borderId="0" xfId="1" applyFont="1" applyBorder="1"/>
    <xf numFmtId="0" fontId="8" fillId="0" borderId="0" xfId="1" applyFont="1" applyBorder="1" applyAlignment="1">
      <alignment wrapText="1"/>
    </xf>
    <xf numFmtId="165" fontId="11" fillId="0" borderId="4" xfId="2" applyNumberFormat="1" applyFont="1" applyFill="1" applyBorder="1" applyAlignment="1">
      <alignment horizontal="right"/>
    </xf>
    <xf numFmtId="0" fontId="5" fillId="0" borderId="0" xfId="0" applyFont="1"/>
    <xf numFmtId="0" fontId="5" fillId="0" borderId="0" xfId="2" applyFont="1"/>
    <xf numFmtId="0" fontId="5" fillId="0" borderId="0" xfId="2" applyFont="1" applyAlignment="1">
      <alignment wrapText="1"/>
    </xf>
    <xf numFmtId="0" fontId="5" fillId="0" borderId="0" xfId="2" applyFont="1" applyBorder="1"/>
    <xf numFmtId="0" fontId="5" fillId="0" borderId="0" xfId="0" applyFont="1" applyBorder="1"/>
    <xf numFmtId="49" fontId="5" fillId="0" borderId="6" xfId="2" applyNumberFormat="1" applyFont="1" applyBorder="1"/>
    <xf numFmtId="3" fontId="5" fillId="0" borderId="6" xfId="2" applyNumberFormat="1" applyFont="1" applyBorder="1" applyAlignment="1">
      <alignment horizontal="right"/>
    </xf>
    <xf numFmtId="49" fontId="5" fillId="0" borderId="4" xfId="2" applyNumberFormat="1" applyFont="1" applyBorder="1"/>
    <xf numFmtId="3" fontId="5" fillId="0" borderId="4" xfId="2" applyNumberFormat="1" applyFont="1" applyBorder="1" applyAlignment="1">
      <alignment horizontal="right"/>
    </xf>
    <xf numFmtId="49" fontId="5" fillId="0" borderId="1" xfId="2" applyNumberFormat="1" applyFont="1" applyBorder="1"/>
    <xf numFmtId="3" fontId="5" fillId="0" borderId="1" xfId="2" applyNumberFormat="1" applyFont="1" applyBorder="1" applyAlignment="1">
      <alignment horizontal="right"/>
    </xf>
    <xf numFmtId="49" fontId="5" fillId="0" borderId="2" xfId="2" applyNumberFormat="1" applyFont="1" applyBorder="1"/>
    <xf numFmtId="0" fontId="5" fillId="0" borderId="2" xfId="2" applyFont="1" applyBorder="1" applyAlignment="1">
      <alignment horizontal="right"/>
    </xf>
    <xf numFmtId="49" fontId="5" fillId="0" borderId="0" xfId="2" applyNumberFormat="1" applyFont="1" applyBorder="1"/>
    <xf numFmtId="0" fontId="5" fillId="0" borderId="0" xfId="2" applyFont="1" applyBorder="1" applyAlignment="1">
      <alignment horizontal="right"/>
    </xf>
    <xf numFmtId="165" fontId="11" fillId="2" borderId="6" xfId="2" applyNumberFormat="1" applyFont="1" applyFill="1" applyBorder="1" applyAlignment="1">
      <alignment horizontal="right"/>
    </xf>
    <xf numFmtId="165" fontId="5" fillId="0" borderId="6" xfId="2" applyNumberFormat="1" applyFont="1" applyBorder="1" applyAlignment="1">
      <alignment horizontal="right"/>
    </xf>
    <xf numFmtId="165" fontId="5" fillId="0" borderId="0" xfId="2" applyNumberFormat="1" applyFont="1" applyFill="1" applyBorder="1" applyAlignment="1">
      <alignment horizontal="right"/>
    </xf>
    <xf numFmtId="165" fontId="5" fillId="0" borderId="4" xfId="2" applyNumberFormat="1" applyFont="1" applyBorder="1" applyAlignment="1">
      <alignment horizontal="right"/>
    </xf>
    <xf numFmtId="165" fontId="5" fillId="0" borderId="1" xfId="2" applyNumberFormat="1" applyFont="1" applyBorder="1" applyAlignment="1">
      <alignment horizontal="right"/>
    </xf>
    <xf numFmtId="0" fontId="5" fillId="0" borderId="0" xfId="2" applyNumberFormat="1" applyFont="1" applyBorder="1"/>
    <xf numFmtId="165" fontId="5" fillId="0" borderId="0" xfId="2" applyNumberFormat="1" applyFont="1" applyBorder="1" applyAlignment="1">
      <alignment horizontal="right"/>
    </xf>
    <xf numFmtId="165" fontId="10" fillId="0" borderId="0" xfId="2" applyNumberFormat="1" applyFont="1" applyBorder="1" applyAlignment="1">
      <alignment horizontal="right"/>
    </xf>
    <xf numFmtId="0" fontId="5" fillId="0" borderId="0" xfId="2" applyFont="1" applyBorder="1" applyAlignment="1">
      <alignment wrapText="1"/>
    </xf>
    <xf numFmtId="3" fontId="5" fillId="0" borderId="0" xfId="0" applyNumberFormat="1" applyFont="1" applyBorder="1"/>
    <xf numFmtId="3" fontId="5" fillId="0" borderId="0" xfId="0" applyNumberFormat="1" applyFont="1" applyFill="1" applyBorder="1"/>
    <xf numFmtId="49" fontId="5" fillId="0" borderId="1" xfId="2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4" xfId="2" applyFont="1" applyFill="1" applyBorder="1"/>
    <xf numFmtId="49" fontId="10" fillId="0" borderId="1" xfId="2" applyNumberFormat="1" applyFont="1" applyBorder="1" applyAlignment="1">
      <alignment wrapText="1"/>
    </xf>
    <xf numFmtId="165" fontId="17" fillId="0" borderId="4" xfId="2" applyNumberFormat="1" applyFont="1" applyFill="1" applyBorder="1" applyAlignment="1">
      <alignment horizontal="right"/>
    </xf>
    <xf numFmtId="3" fontId="4" fillId="0" borderId="5" xfId="2" applyNumberFormat="1" applyFont="1" applyBorder="1" applyAlignment="1">
      <alignment horizontal="right"/>
    </xf>
    <xf numFmtId="0" fontId="4" fillId="0" borderId="0" xfId="0" applyFont="1"/>
    <xf numFmtId="3" fontId="4" fillId="0" borderId="1" xfId="2" applyNumberFormat="1" applyFont="1" applyBorder="1" applyAlignment="1">
      <alignment horizontal="right"/>
    </xf>
    <xf numFmtId="164" fontId="4" fillId="0" borderId="5" xfId="2" applyNumberFormat="1" applyFont="1" applyBorder="1" applyAlignment="1">
      <alignment horizontal="right"/>
    </xf>
    <xf numFmtId="49" fontId="3" fillId="0" borderId="5" xfId="2" applyNumberFormat="1" applyFont="1" applyBorder="1" applyAlignment="1">
      <alignment wrapText="1"/>
    </xf>
    <xf numFmtId="0" fontId="10" fillId="0" borderId="0" xfId="0" applyFont="1"/>
    <xf numFmtId="164" fontId="4" fillId="0" borderId="1" xfId="2" applyNumberFormat="1" applyFont="1" applyBorder="1" applyAlignment="1">
      <alignment horizontal="right"/>
    </xf>
    <xf numFmtId="3" fontId="4" fillId="0" borderId="4" xfId="2" applyNumberFormat="1" applyFont="1" applyBorder="1" applyAlignment="1">
      <alignment horizontal="right"/>
    </xf>
    <xf numFmtId="0" fontId="13" fillId="3" borderId="0" xfId="4" applyFont="1" applyFill="1" applyBorder="1"/>
    <xf numFmtId="0" fontId="2" fillId="0" borderId="0" xfId="0" applyFont="1"/>
    <xf numFmtId="0" fontId="2" fillId="2" borderId="0" xfId="0" applyFont="1" applyFill="1" applyBorder="1"/>
    <xf numFmtId="3" fontId="2" fillId="2" borderId="6" xfId="2" applyNumberFormat="1" applyFont="1" applyFill="1" applyBorder="1" applyAlignment="1">
      <alignment horizontal="right"/>
    </xf>
    <xf numFmtId="49" fontId="2" fillId="0" borderId="2" xfId="2" applyNumberFormat="1" applyFont="1" applyBorder="1"/>
    <xf numFmtId="49" fontId="2" fillId="0" borderId="0" xfId="2" applyNumberFormat="1" applyFont="1" applyBorder="1"/>
    <xf numFmtId="0" fontId="2" fillId="0" borderId="0" xfId="0" applyFont="1" applyBorder="1"/>
    <xf numFmtId="3" fontId="2" fillId="2" borderId="0" xfId="0" applyNumberFormat="1" applyFont="1" applyFill="1" applyBorder="1" applyAlignment="1">
      <alignment horizontal="right"/>
    </xf>
    <xf numFmtId="3" fontId="2" fillId="2" borderId="1" xfId="2" applyNumberFormat="1" applyFont="1" applyFill="1" applyBorder="1" applyAlignment="1">
      <alignment horizontal="right"/>
    </xf>
    <xf numFmtId="0" fontId="13" fillId="2" borderId="0" xfId="4" applyFont="1" applyFill="1" applyBorder="1"/>
    <xf numFmtId="3" fontId="2" fillId="2" borderId="4" xfId="2" applyNumberFormat="1" applyFont="1" applyFill="1" applyBorder="1" applyAlignment="1">
      <alignment horizontal="right"/>
    </xf>
    <xf numFmtId="164" fontId="2" fillId="2" borderId="4" xfId="2" applyNumberFormat="1" applyFont="1" applyFill="1" applyBorder="1" applyAlignment="1">
      <alignment horizontal="right"/>
    </xf>
    <xf numFmtId="49" fontId="1" fillId="0" borderId="1" xfId="2" applyNumberFormat="1" applyFont="1" applyBorder="1" applyAlignment="1">
      <alignment wrapText="1"/>
    </xf>
  </cellXfs>
  <cellStyles count="6">
    <cellStyle name="Jahre" xfId="4" xr:uid="{00000000-0005-0000-0000-000000000000}"/>
    <cellStyle name="Standard" xfId="0" builtinId="0"/>
    <cellStyle name="Tabellentitel" xfId="3" xr:uid="{00000000-0005-0000-0000-000002000000}"/>
    <cellStyle name="Text" xfId="2" xr:uid="{00000000-0005-0000-0000-000003000000}"/>
    <cellStyle name="Titel" xfId="1" xr:uid="{00000000-0005-0000-0000-000004000000}"/>
    <cellStyle name="Zahlen" xfId="5" xr:uid="{00000000-0005-0000-0000-000005000000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784806</xdr:colOff>
      <xdr:row>0</xdr:row>
      <xdr:rowOff>33539</xdr:rowOff>
    </xdr:from>
    <xdr:to>
      <xdr:col>12</xdr:col>
      <xdr:colOff>87960</xdr:colOff>
      <xdr:row>2</xdr:row>
      <xdr:rowOff>269667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showGridLines="0" tabSelected="1" zoomScaleNormal="100" workbookViewId="0">
      <selection activeCell="Q1" sqref="Q1"/>
    </sheetView>
  </sheetViews>
  <sheetFormatPr baseColWidth="10" defaultColWidth="11.453125" defaultRowHeight="12.5"/>
  <cols>
    <col min="1" max="1" width="65.7265625" style="19" customWidth="1"/>
    <col min="2" max="2" width="16.7265625" style="59" customWidth="1"/>
    <col min="3" max="9" width="16.7265625" style="19" customWidth="1"/>
    <col min="10" max="10" width="12.1796875" style="19" customWidth="1"/>
    <col min="11" max="16384" width="11.453125" style="19"/>
  </cols>
  <sheetData>
    <row r="1" spans="1:16" ht="25">
      <c r="A1" s="16" t="s">
        <v>0</v>
      </c>
    </row>
    <row r="2" spans="1:16">
      <c r="A2" s="20"/>
    </row>
    <row r="3" spans="1:16" ht="37.5">
      <c r="A3" s="21" t="s">
        <v>1</v>
      </c>
    </row>
    <row r="4" spans="1:16">
      <c r="A4" s="21"/>
    </row>
    <row r="5" spans="1:16">
      <c r="A5" s="21"/>
    </row>
    <row r="6" spans="1:16">
      <c r="A6" s="21"/>
    </row>
    <row r="7" spans="1:16" s="12" customFormat="1" ht="20">
      <c r="A7" s="17" t="s">
        <v>2</v>
      </c>
      <c r="B7" s="10">
        <v>2021</v>
      </c>
      <c r="C7" s="11">
        <v>2020</v>
      </c>
      <c r="D7" s="11">
        <v>2019</v>
      </c>
      <c r="E7" s="11">
        <v>2018</v>
      </c>
      <c r="F7" s="11">
        <v>2017</v>
      </c>
      <c r="G7" s="11">
        <v>2016</v>
      </c>
      <c r="H7" s="11">
        <v>2015</v>
      </c>
      <c r="I7" s="11">
        <v>2014</v>
      </c>
      <c r="J7" s="19"/>
      <c r="K7" s="9"/>
      <c r="L7" s="9"/>
      <c r="M7" s="9"/>
      <c r="N7" s="9"/>
      <c r="O7" s="9"/>
      <c r="P7" s="9"/>
    </row>
    <row r="8" spans="1:16" s="12" customFormat="1" ht="15.5">
      <c r="A8" s="22" t="s">
        <v>3</v>
      </c>
      <c r="B8" s="10"/>
      <c r="C8" s="11"/>
      <c r="D8" s="11"/>
      <c r="E8" s="11"/>
      <c r="F8" s="11"/>
      <c r="G8" s="11"/>
      <c r="H8" s="11"/>
      <c r="I8" s="11"/>
      <c r="J8" s="19"/>
      <c r="K8" s="9"/>
      <c r="L8" s="9"/>
      <c r="M8" s="9"/>
      <c r="N8" s="9"/>
      <c r="O8" s="9"/>
      <c r="P8" s="9"/>
    </row>
    <row r="9" spans="1:16">
      <c r="A9" s="22"/>
      <c r="B9" s="60"/>
      <c r="C9" s="23"/>
      <c r="D9" s="23"/>
      <c r="E9" s="23"/>
      <c r="F9" s="23"/>
      <c r="G9" s="23"/>
      <c r="H9" s="23"/>
      <c r="I9" s="23"/>
    </row>
    <row r="10" spans="1:16">
      <c r="A10" s="24" t="s">
        <v>4</v>
      </c>
      <c r="B10" s="61">
        <v>2532</v>
      </c>
      <c r="C10" s="25">
        <v>2895</v>
      </c>
      <c r="D10" s="25">
        <v>3178</v>
      </c>
      <c r="E10" s="25">
        <v>3480</v>
      </c>
      <c r="F10" s="25">
        <v>3597</v>
      </c>
      <c r="G10" s="25">
        <v>4283</v>
      </c>
      <c r="H10" s="25">
        <v>4304</v>
      </c>
      <c r="I10" s="25">
        <v>5111</v>
      </c>
    </row>
    <row r="11" spans="1:16">
      <c r="A11" s="26" t="s">
        <v>5</v>
      </c>
      <c r="B11" s="61">
        <v>1255</v>
      </c>
      <c r="C11" s="27">
        <v>1116</v>
      </c>
      <c r="D11" s="27">
        <v>1056</v>
      </c>
      <c r="E11" s="27">
        <v>1725</v>
      </c>
      <c r="F11" s="27">
        <v>1725</v>
      </c>
      <c r="G11" s="25">
        <v>1000</v>
      </c>
      <c r="H11" s="25">
        <v>953</v>
      </c>
      <c r="I11" s="25">
        <v>1005</v>
      </c>
    </row>
    <row r="12" spans="1:16">
      <c r="A12" s="28" t="s">
        <v>6</v>
      </c>
      <c r="B12" s="61">
        <v>1422</v>
      </c>
      <c r="C12" s="29">
        <v>1734</v>
      </c>
      <c r="D12" s="29">
        <v>1683</v>
      </c>
      <c r="E12" s="29">
        <v>1102</v>
      </c>
      <c r="F12" s="29">
        <v>981</v>
      </c>
      <c r="G12" s="25">
        <v>700</v>
      </c>
      <c r="H12" s="25">
        <v>676</v>
      </c>
      <c r="I12" s="25">
        <v>754</v>
      </c>
    </row>
    <row r="13" spans="1:16">
      <c r="A13" s="28" t="s">
        <v>7</v>
      </c>
      <c r="B13" s="61">
        <v>1462</v>
      </c>
      <c r="C13" s="29">
        <v>1726</v>
      </c>
      <c r="D13" s="29">
        <v>728</v>
      </c>
      <c r="E13" s="29">
        <v>644</v>
      </c>
      <c r="F13" s="29">
        <v>685</v>
      </c>
      <c r="G13" s="25">
        <v>778</v>
      </c>
      <c r="H13" s="25">
        <v>554</v>
      </c>
      <c r="I13" s="25">
        <v>415</v>
      </c>
    </row>
    <row r="14" spans="1:16" ht="13">
      <c r="A14" s="1" t="s">
        <v>8</v>
      </c>
      <c r="B14" s="2">
        <f>SUM(B10:B13)</f>
        <v>6671</v>
      </c>
      <c r="C14" s="3">
        <v>7471</v>
      </c>
      <c r="D14" s="3">
        <f>SUM(D10:D13)</f>
        <v>6645</v>
      </c>
      <c r="E14" s="3">
        <f t="shared" ref="E14:F14" si="0">SUM(E10:E13)</f>
        <v>6951</v>
      </c>
      <c r="F14" s="3">
        <f t="shared" si="0"/>
        <v>6988</v>
      </c>
      <c r="G14" s="3">
        <v>6761</v>
      </c>
      <c r="H14" s="3">
        <v>6487</v>
      </c>
      <c r="I14" s="3">
        <v>7285</v>
      </c>
    </row>
    <row r="15" spans="1:16">
      <c r="A15" s="30"/>
      <c r="B15" s="62"/>
      <c r="C15" s="31"/>
      <c r="D15" s="31"/>
      <c r="E15" s="31"/>
      <c r="F15" s="31"/>
      <c r="G15" s="31"/>
      <c r="H15" s="31"/>
      <c r="I15" s="31"/>
    </row>
    <row r="16" spans="1:16">
      <c r="A16" s="32"/>
      <c r="B16" s="63"/>
      <c r="C16" s="33"/>
      <c r="D16" s="33"/>
      <c r="E16" s="33"/>
      <c r="F16" s="33"/>
      <c r="G16" s="33"/>
      <c r="H16" s="33"/>
      <c r="I16" s="33"/>
    </row>
    <row r="17" spans="1:16">
      <c r="A17" s="32"/>
      <c r="B17" s="63"/>
      <c r="C17" s="33"/>
      <c r="D17" s="33"/>
      <c r="E17" s="33"/>
      <c r="F17" s="33"/>
      <c r="G17" s="33"/>
      <c r="H17" s="33"/>
      <c r="I17" s="33"/>
    </row>
    <row r="19" spans="1:16" ht="20">
      <c r="A19" s="17" t="s">
        <v>9</v>
      </c>
      <c r="B19" s="10">
        <f>$B$7</f>
        <v>2021</v>
      </c>
      <c r="C19" s="13">
        <f>C$7</f>
        <v>2020</v>
      </c>
      <c r="D19" s="13">
        <f>D$7</f>
        <v>2019</v>
      </c>
      <c r="E19" s="13">
        <f t="shared" ref="E19:I19" si="1">E$7</f>
        <v>2018</v>
      </c>
      <c r="F19" s="13">
        <f t="shared" si="1"/>
        <v>2017</v>
      </c>
      <c r="G19" s="13">
        <f t="shared" si="1"/>
        <v>2016</v>
      </c>
      <c r="H19" s="13">
        <f t="shared" si="1"/>
        <v>2015</v>
      </c>
      <c r="I19" s="13">
        <f t="shared" si="1"/>
        <v>2014</v>
      </c>
      <c r="K19" s="14"/>
      <c r="L19" s="14"/>
      <c r="M19" s="14"/>
      <c r="N19" s="14"/>
      <c r="O19" s="14"/>
    </row>
    <row r="20" spans="1:16">
      <c r="A20" s="22" t="s">
        <v>10</v>
      </c>
      <c r="B20" s="60"/>
      <c r="C20" s="23"/>
      <c r="D20" s="23"/>
      <c r="E20" s="23"/>
      <c r="F20" s="23"/>
      <c r="G20" s="23"/>
      <c r="H20" s="23"/>
      <c r="I20" s="23"/>
    </row>
    <row r="21" spans="1:16">
      <c r="A21" s="22"/>
      <c r="B21" s="60"/>
      <c r="C21" s="23"/>
      <c r="D21" s="23"/>
      <c r="E21" s="23"/>
      <c r="F21" s="23"/>
      <c r="G21" s="23"/>
      <c r="H21" s="23"/>
      <c r="I21" s="23"/>
    </row>
    <row r="22" spans="1:16">
      <c r="A22" s="24" t="s">
        <v>11</v>
      </c>
      <c r="B22" s="34">
        <v>54.6</v>
      </c>
      <c r="C22" s="35">
        <v>63.6</v>
      </c>
      <c r="D22" s="35">
        <v>85.8</v>
      </c>
      <c r="E22" s="35">
        <v>88</v>
      </c>
      <c r="F22" s="35">
        <v>94.5</v>
      </c>
      <c r="G22" s="35">
        <v>93.7</v>
      </c>
      <c r="H22" s="35">
        <v>89.8</v>
      </c>
      <c r="I22" s="35">
        <v>95.8</v>
      </c>
      <c r="J22" s="36"/>
    </row>
    <row r="23" spans="1:16">
      <c r="A23" s="26" t="s">
        <v>12</v>
      </c>
      <c r="B23" s="5">
        <v>7.1</v>
      </c>
      <c r="C23" s="37">
        <v>7.4</v>
      </c>
      <c r="D23" s="37">
        <v>8.1999999999999993</v>
      </c>
      <c r="E23" s="37">
        <v>7.7</v>
      </c>
      <c r="F23" s="37">
        <v>6.9</v>
      </c>
      <c r="G23" s="37">
        <v>7.6</v>
      </c>
      <c r="H23" s="37">
        <v>5.5</v>
      </c>
      <c r="I23" s="37">
        <v>6</v>
      </c>
      <c r="J23" s="36"/>
    </row>
    <row r="24" spans="1:16">
      <c r="A24" s="28" t="s">
        <v>13</v>
      </c>
      <c r="B24" s="5">
        <v>1</v>
      </c>
      <c r="C24" s="38">
        <v>0.8</v>
      </c>
      <c r="D24" s="38">
        <v>1.6</v>
      </c>
      <c r="E24" s="38">
        <v>2.1</v>
      </c>
      <c r="F24" s="38">
        <v>2.4</v>
      </c>
      <c r="G24" s="38">
        <v>1.7</v>
      </c>
      <c r="H24" s="38">
        <v>1.9</v>
      </c>
      <c r="I24" s="38">
        <v>2</v>
      </c>
    </row>
    <row r="25" spans="1:16">
      <c r="A25" s="39" t="s">
        <v>14</v>
      </c>
      <c r="B25" s="6">
        <v>9.3000000000000007</v>
      </c>
      <c r="C25" s="40">
        <v>10.3</v>
      </c>
      <c r="D25" s="40">
        <v>12.2</v>
      </c>
      <c r="E25" s="40">
        <v>13.2</v>
      </c>
      <c r="F25" s="40">
        <v>12.6</v>
      </c>
      <c r="G25" s="40">
        <v>12.7</v>
      </c>
      <c r="H25" s="40">
        <v>11.8</v>
      </c>
      <c r="I25" s="40">
        <v>12</v>
      </c>
      <c r="J25" s="36"/>
    </row>
    <row r="26" spans="1:16" s="23" customFormat="1" ht="13">
      <c r="A26" s="1" t="s">
        <v>8</v>
      </c>
      <c r="B26" s="7">
        <f t="shared" ref="B26" si="2">SUM(B22:B25)</f>
        <v>72</v>
      </c>
      <c r="C26" s="8">
        <f t="shared" ref="C26" si="3">SUM(C22:C25)</f>
        <v>82.1</v>
      </c>
      <c r="D26" s="8">
        <f t="shared" ref="D26:I26" si="4">SUM(D22:D25)</f>
        <v>107.8</v>
      </c>
      <c r="E26" s="8">
        <f t="shared" si="4"/>
        <v>111</v>
      </c>
      <c r="F26" s="8">
        <f t="shared" si="4"/>
        <v>116.4</v>
      </c>
      <c r="G26" s="8">
        <f t="shared" si="4"/>
        <v>115.7</v>
      </c>
      <c r="H26" s="8">
        <f t="shared" si="4"/>
        <v>109</v>
      </c>
      <c r="I26" s="8">
        <f t="shared" si="4"/>
        <v>115.8</v>
      </c>
      <c r="J26" s="41"/>
    </row>
    <row r="27" spans="1:16" s="23" customFormat="1" ht="12" customHeight="1">
      <c r="B27" s="64"/>
      <c r="J27" s="19"/>
    </row>
    <row r="28" spans="1:16" s="23" customFormat="1">
      <c r="B28" s="64"/>
      <c r="J28" s="19"/>
    </row>
    <row r="29" spans="1:16" s="23" customFormat="1">
      <c r="B29" s="64"/>
      <c r="J29" s="19"/>
    </row>
    <row r="30" spans="1:16" s="23" customFormat="1">
      <c r="B30" s="64"/>
      <c r="J30" s="19"/>
    </row>
    <row r="31" spans="1:16" s="12" customFormat="1" ht="20">
      <c r="A31" s="17" t="s">
        <v>15</v>
      </c>
      <c r="B31" s="10">
        <f>$B$7</f>
        <v>2021</v>
      </c>
      <c r="C31" s="13">
        <f>C$7</f>
        <v>2020</v>
      </c>
      <c r="D31" s="13">
        <f>D$7</f>
        <v>2019</v>
      </c>
      <c r="E31" s="13">
        <f t="shared" ref="E31:I31" si="5">E$7</f>
        <v>2018</v>
      </c>
      <c r="F31" s="13">
        <f t="shared" si="5"/>
        <v>2017</v>
      </c>
      <c r="G31" s="13">
        <f t="shared" si="5"/>
        <v>2016</v>
      </c>
      <c r="H31" s="13">
        <f t="shared" si="5"/>
        <v>2015</v>
      </c>
      <c r="I31" s="13">
        <f t="shared" si="5"/>
        <v>2014</v>
      </c>
      <c r="J31" s="19"/>
      <c r="K31" s="9"/>
      <c r="L31" s="9"/>
      <c r="M31" s="9"/>
      <c r="N31" s="9"/>
      <c r="O31" s="9"/>
      <c r="P31" s="9"/>
    </row>
    <row r="32" spans="1:16">
      <c r="A32" s="22" t="s">
        <v>16</v>
      </c>
      <c r="B32" s="60"/>
      <c r="C32" s="23"/>
      <c r="D32" s="23"/>
      <c r="E32" s="23"/>
      <c r="F32" s="23"/>
      <c r="G32" s="23"/>
      <c r="H32" s="23"/>
      <c r="I32" s="23"/>
    </row>
    <row r="33" spans="1:10">
      <c r="A33" s="22"/>
      <c r="B33" s="60"/>
      <c r="C33" s="23"/>
      <c r="D33" s="23"/>
      <c r="E33" s="23"/>
      <c r="F33" s="23"/>
      <c r="G33" s="23"/>
      <c r="H33" s="23"/>
      <c r="I33" s="23"/>
    </row>
    <row r="34" spans="1:10">
      <c r="A34" s="42" t="s">
        <v>17</v>
      </c>
      <c r="B34" s="65">
        <v>11</v>
      </c>
      <c r="C34" s="43">
        <v>9</v>
      </c>
      <c r="D34" s="43">
        <v>13</v>
      </c>
      <c r="E34" s="43">
        <v>14</v>
      </c>
      <c r="F34" s="43">
        <v>13</v>
      </c>
      <c r="G34" s="43">
        <v>14</v>
      </c>
      <c r="H34" s="44">
        <v>16</v>
      </c>
      <c r="I34" s="44">
        <v>15</v>
      </c>
    </row>
    <row r="35" spans="1:10">
      <c r="A35" s="45" t="s">
        <v>18</v>
      </c>
      <c r="B35" s="66">
        <v>23</v>
      </c>
      <c r="C35" s="29">
        <v>24</v>
      </c>
      <c r="D35" s="29">
        <v>23</v>
      </c>
      <c r="E35" s="29">
        <v>24</v>
      </c>
      <c r="F35" s="29">
        <v>26</v>
      </c>
      <c r="G35" s="29">
        <v>27</v>
      </c>
      <c r="H35" s="29">
        <v>30</v>
      </c>
      <c r="I35" s="29">
        <v>29</v>
      </c>
    </row>
    <row r="36" spans="1:10">
      <c r="A36" s="46" t="s">
        <v>19</v>
      </c>
      <c r="B36" s="66">
        <v>18</v>
      </c>
      <c r="C36" s="44">
        <v>16</v>
      </c>
      <c r="D36" s="44">
        <v>16</v>
      </c>
      <c r="E36" s="44">
        <v>14</v>
      </c>
      <c r="F36" s="44">
        <v>16</v>
      </c>
      <c r="G36" s="44">
        <v>17</v>
      </c>
      <c r="H36" s="44">
        <v>19</v>
      </c>
      <c r="I36" s="44">
        <v>25</v>
      </c>
    </row>
    <row r="37" spans="1:10">
      <c r="A37" s="45" t="s">
        <v>20</v>
      </c>
      <c r="B37" s="66">
        <v>17</v>
      </c>
      <c r="C37" s="29">
        <v>17</v>
      </c>
      <c r="D37" s="29">
        <v>16</v>
      </c>
      <c r="E37" s="29">
        <v>15</v>
      </c>
      <c r="F37" s="29">
        <v>14</v>
      </c>
      <c r="G37" s="29">
        <v>17</v>
      </c>
      <c r="H37" s="29">
        <v>17</v>
      </c>
      <c r="I37" s="29">
        <v>19</v>
      </c>
    </row>
    <row r="38" spans="1:10" ht="13">
      <c r="A38" s="1" t="s">
        <v>8</v>
      </c>
      <c r="B38" s="2">
        <f t="shared" ref="B38" si="6">SUM(B34:B37)</f>
        <v>69</v>
      </c>
      <c r="C38" s="3">
        <v>66</v>
      </c>
      <c r="D38" s="3">
        <f t="shared" ref="D38:I38" si="7">SUM(D34:D37)</f>
        <v>68</v>
      </c>
      <c r="E38" s="3">
        <f t="shared" si="7"/>
        <v>67</v>
      </c>
      <c r="F38" s="3">
        <f t="shared" si="7"/>
        <v>69</v>
      </c>
      <c r="G38" s="3">
        <f t="shared" si="7"/>
        <v>75</v>
      </c>
      <c r="H38" s="3">
        <f t="shared" si="7"/>
        <v>82</v>
      </c>
      <c r="I38" s="3">
        <f t="shared" si="7"/>
        <v>88</v>
      </c>
    </row>
    <row r="39" spans="1:10" s="23" customFormat="1">
      <c r="B39" s="64"/>
      <c r="J39" s="19"/>
    </row>
    <row r="40" spans="1:10" s="23" customFormat="1">
      <c r="B40" s="64"/>
      <c r="J40" s="19"/>
    </row>
    <row r="41" spans="1:10" s="23" customFormat="1">
      <c r="B41" s="64"/>
      <c r="J41" s="19"/>
    </row>
    <row r="42" spans="1:10">
      <c r="A42" s="23"/>
      <c r="B42" s="64"/>
      <c r="C42" s="23"/>
      <c r="D42" s="23"/>
      <c r="E42" s="23"/>
      <c r="F42" s="23"/>
      <c r="G42" s="23"/>
      <c r="H42" s="23"/>
      <c r="I42" s="23"/>
    </row>
    <row r="43" spans="1:10" ht="20">
      <c r="A43" s="17" t="s">
        <v>21</v>
      </c>
      <c r="B43" s="67">
        <f>$B$7</f>
        <v>2021</v>
      </c>
      <c r="C43" s="13">
        <f>C$7</f>
        <v>2020</v>
      </c>
      <c r="D43" s="13">
        <f>D$7</f>
        <v>2019</v>
      </c>
      <c r="E43" s="13">
        <f t="shared" ref="E43:I43" si="8">E$7</f>
        <v>2018</v>
      </c>
      <c r="F43" s="13">
        <f t="shared" si="8"/>
        <v>2017</v>
      </c>
      <c r="G43" s="13">
        <f t="shared" si="8"/>
        <v>2016</v>
      </c>
      <c r="H43" s="13">
        <f t="shared" si="8"/>
        <v>2015</v>
      </c>
      <c r="I43" s="13">
        <f t="shared" si="8"/>
        <v>2014</v>
      </c>
    </row>
    <row r="44" spans="1:10" ht="15.5">
      <c r="A44" s="9"/>
      <c r="B44" s="60"/>
      <c r="C44" s="58"/>
      <c r="D44" s="58"/>
      <c r="E44" s="58"/>
      <c r="F44" s="58"/>
      <c r="G44" s="58"/>
      <c r="H44" s="58"/>
      <c r="I44" s="13"/>
    </row>
    <row r="45" spans="1:10">
      <c r="A45" s="47" t="s">
        <v>22</v>
      </c>
      <c r="B45" s="68">
        <v>596769</v>
      </c>
      <c r="C45" s="57">
        <v>710892</v>
      </c>
      <c r="D45" s="57">
        <v>823274</v>
      </c>
      <c r="E45" s="57">
        <v>866062</v>
      </c>
      <c r="F45" s="57">
        <v>949695</v>
      </c>
      <c r="G45" s="57">
        <v>1015350</v>
      </c>
      <c r="H45" s="57">
        <v>1083543</v>
      </c>
      <c r="I45" s="18" t="s">
        <v>26</v>
      </c>
    </row>
    <row r="46" spans="1:10">
      <c r="A46" s="42" t="s">
        <v>23</v>
      </c>
      <c r="B46" s="66">
        <v>68428</v>
      </c>
      <c r="C46" s="52">
        <v>81804</v>
      </c>
      <c r="D46" s="52">
        <v>107006</v>
      </c>
      <c r="E46" s="52">
        <v>100758</v>
      </c>
      <c r="F46" s="52">
        <v>102282</v>
      </c>
      <c r="G46" s="52">
        <v>100360</v>
      </c>
      <c r="H46" s="52">
        <v>100062</v>
      </c>
      <c r="I46" s="18" t="s">
        <v>26</v>
      </c>
    </row>
    <row r="47" spans="1:10" ht="13">
      <c r="A47" s="48" t="s">
        <v>29</v>
      </c>
      <c r="B47" s="2">
        <f>SUM(B45:B46)</f>
        <v>665197</v>
      </c>
      <c r="C47" s="3">
        <f t="shared" ref="C47:H47" si="9">SUM(C45:C46)</f>
        <v>792696</v>
      </c>
      <c r="D47" s="3">
        <f t="shared" si="9"/>
        <v>930280</v>
      </c>
      <c r="E47" s="3">
        <f t="shared" si="9"/>
        <v>966820</v>
      </c>
      <c r="F47" s="3">
        <f t="shared" si="9"/>
        <v>1051977</v>
      </c>
      <c r="G47" s="3">
        <f t="shared" si="9"/>
        <v>1115710</v>
      </c>
      <c r="H47" s="3">
        <f t="shared" si="9"/>
        <v>1183605</v>
      </c>
      <c r="I47" s="49" t="s">
        <v>26</v>
      </c>
    </row>
    <row r="48" spans="1:10" ht="14.25" customHeight="1">
      <c r="A48" s="54" t="s">
        <v>28</v>
      </c>
      <c r="B48" s="66">
        <v>992893</v>
      </c>
      <c r="C48" s="50">
        <v>1004466</v>
      </c>
      <c r="D48" s="50">
        <v>1056248</v>
      </c>
      <c r="E48" s="50">
        <v>948928</v>
      </c>
      <c r="F48" s="50">
        <v>1186540</v>
      </c>
      <c r="G48" s="50">
        <v>1277804</v>
      </c>
      <c r="H48" s="50">
        <v>1175159</v>
      </c>
      <c r="I48" s="18" t="s">
        <v>26</v>
      </c>
    </row>
    <row r="49" spans="1:10" s="51" customFormat="1" ht="14.25" customHeight="1">
      <c r="A49" s="54" t="s">
        <v>27</v>
      </c>
      <c r="B49" s="66">
        <v>508144</v>
      </c>
      <c r="C49" s="52">
        <v>438125</v>
      </c>
      <c r="D49" s="52">
        <v>456605</v>
      </c>
      <c r="E49" s="52">
        <v>436832</v>
      </c>
      <c r="F49" s="52" t="s">
        <v>26</v>
      </c>
      <c r="G49" s="52" t="s">
        <v>26</v>
      </c>
      <c r="H49" s="52" t="s">
        <v>26</v>
      </c>
      <c r="I49" s="18" t="s">
        <v>26</v>
      </c>
      <c r="J49" s="19"/>
    </row>
    <row r="50" spans="1:10" s="55" customFormat="1" ht="13">
      <c r="A50" s="48" t="s">
        <v>30</v>
      </c>
      <c r="B50" s="2">
        <f>SUM(B48+B49)</f>
        <v>1501037</v>
      </c>
      <c r="C50" s="3">
        <f>SUM(C48+C49)</f>
        <v>1442591</v>
      </c>
      <c r="D50" s="3">
        <f t="shared" ref="D50:E50" si="10">SUM(D48+D49)</f>
        <v>1512853</v>
      </c>
      <c r="E50" s="3">
        <f t="shared" si="10"/>
        <v>1385760</v>
      </c>
      <c r="F50" s="3">
        <f>SUM(F48)</f>
        <v>1186540</v>
      </c>
      <c r="G50" s="3">
        <f>SUM(G48)</f>
        <v>1277804</v>
      </c>
      <c r="H50" s="3">
        <f>SUM(H48)</f>
        <v>1175159</v>
      </c>
      <c r="I50" s="49" t="s">
        <v>26</v>
      </c>
    </row>
    <row r="51" spans="1:10" ht="13">
      <c r="A51" s="15" t="s">
        <v>24</v>
      </c>
      <c r="B51" s="2">
        <f>SUM(B47+B50)</f>
        <v>2166234</v>
      </c>
      <c r="C51" s="4">
        <f>SUM(C47+C50)</f>
        <v>2235287</v>
      </c>
      <c r="D51" s="4">
        <f t="shared" ref="D51:H51" si="11">SUM(D47+D50)</f>
        <v>2443133</v>
      </c>
      <c r="E51" s="4">
        <f t="shared" si="11"/>
        <v>2352580</v>
      </c>
      <c r="F51" s="4">
        <f t="shared" si="11"/>
        <v>2238517</v>
      </c>
      <c r="G51" s="4">
        <f t="shared" si="11"/>
        <v>2393514</v>
      </c>
      <c r="H51" s="4">
        <f t="shared" si="11"/>
        <v>2358764</v>
      </c>
      <c r="I51" s="18" t="s">
        <v>26</v>
      </c>
    </row>
    <row r="52" spans="1:10">
      <c r="A52" s="45" t="s">
        <v>25</v>
      </c>
      <c r="B52" s="69">
        <v>80.2</v>
      </c>
      <c r="C52" s="56">
        <v>68.900000000000006</v>
      </c>
      <c r="D52" s="56">
        <v>70.2</v>
      </c>
      <c r="E52" s="56">
        <v>71.2</v>
      </c>
      <c r="F52" s="56">
        <v>86.6</v>
      </c>
      <c r="G52" s="56">
        <v>86.5</v>
      </c>
      <c r="H52" s="56">
        <v>87.4</v>
      </c>
      <c r="I52" s="53" t="s">
        <v>26</v>
      </c>
    </row>
    <row r="53" spans="1:10">
      <c r="A53" s="45"/>
      <c r="B53" s="66"/>
      <c r="C53" s="52"/>
      <c r="D53" s="52"/>
      <c r="E53" s="52"/>
      <c r="F53" s="52"/>
      <c r="G53" s="52"/>
      <c r="H53" s="52"/>
      <c r="I53" s="52"/>
    </row>
    <row r="54" spans="1:10">
      <c r="A54" s="70" t="s">
        <v>31</v>
      </c>
      <c r="B54" s="69">
        <v>3.6</v>
      </c>
      <c r="C54" s="56">
        <v>8.8000000000000007</v>
      </c>
      <c r="D54" s="56">
        <v>16.7</v>
      </c>
      <c r="E54" s="56">
        <v>21.6</v>
      </c>
      <c r="F54" s="56">
        <v>26.4</v>
      </c>
      <c r="G54" s="56">
        <v>29.7</v>
      </c>
      <c r="H54" s="56">
        <v>28.9</v>
      </c>
      <c r="I54" s="53" t="s">
        <v>26</v>
      </c>
    </row>
    <row r="55" spans="1:10">
      <c r="I55" s="23"/>
    </row>
  </sheetData>
  <pageMargins left="0.7" right="0.7" top="0.78740157499999996" bottom="0.78740157499999996" header="0.3" footer="0.3"/>
  <pageSetup paperSize="9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Projectname xmlns="85CD9584-64A6-42C3-BBD2-6FF3E76BEBE5">Jahresbericht 2021</Projectname>
    <_dlc_DocId xmlns="5afd958b-2a7a-4fa4-8b6d-31ecb28b370e">HFC7C7SU3EVW-7798341-1890</_dlc_DocId>
    <_dlc_DocIdUrl xmlns="5afd958b-2a7a-4fa4-8b6d-31ecb28b370e">
      <Url>https://dok.finma.ch/sites/2060-PR/_layouts/15/DocIdRedir.aspx?ID=HFC7C7SU3EVW-7798341-1890</Url>
      <Description>HFC7C7SU3EVW-7798341-1890</Description>
    </_dlc_DocIdUrl>
    <ProjectNr xmlns="85CD9584-64A6-42C3-BBD2-6FF3E76BEBE5">2060</ProjectNr>
    <FinalDocument xmlns="85CD9584-64A6-42C3-BBD2-6FF3E76BEBE5">true</FinalDocument>
    <DocumentDate xmlns="85CD9584-64A6-42C3-BBD2-6FF3E76BEBE5">2022-03-21T23:00:00+00:00</DocumentDate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9B230A7B624CA442B320EAD2BCCAFFE2" ma:contentTypeVersion="0" ma:contentTypeDescription="Repräsentiert ein Finma Projekt Dokument" ma:contentTypeScope="" ma:versionID="3a3cb8c2028656aa1fa86c4d968eb3c5">
  <xsd:schema xmlns:xsd="http://www.w3.org/2001/XMLSchema" xmlns:xs="http://www.w3.org/2001/XMLSchema" xmlns:p="http://schemas.microsoft.com/office/2006/metadata/properties" xmlns:ns2="5afd958b-2a7a-4fa4-8b6d-31ecb28b370e" xmlns:ns3="85CD9584-64A6-42C3-BBD2-6FF3E76BEBE5" xmlns:ns4="http://schemas.microsoft.com/sharepoint/v3/fields" targetNamespace="http://schemas.microsoft.com/office/2006/metadata/properties" ma:root="true" ma:fieldsID="e0ec2ba335c85fa6f27e79f094f27412" ns2:_="" ns3:_="" ns4:_="">
    <xsd:import namespace="5afd958b-2a7a-4fa4-8b6d-31ecb28b370e"/>
    <xsd:import namespace="85CD9584-64A6-42C3-BBD2-6FF3E76BEBE5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fd958b-2a7a-4fa4-8b6d-31ecb28b370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CD9584-64A6-42C3-BBD2-6FF3E76BEBE5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F8B36B-9AF4-47DE-BB5C-927160CF25C8}"/>
</file>

<file path=customXml/itemProps2.xml><?xml version="1.0" encoding="utf-8"?>
<ds:datastoreItem xmlns:ds="http://schemas.openxmlformats.org/officeDocument/2006/customXml" ds:itemID="{33F845F0-8EFF-48E4-A316-D2D4D8E8040C}"/>
</file>

<file path=customXml/itemProps3.xml><?xml version="1.0" encoding="utf-8"?>
<ds:datastoreItem xmlns:ds="http://schemas.openxmlformats.org/officeDocument/2006/customXml" ds:itemID="{0B46C1F8-3284-4BEF-9038-BBAC549C1C5A}"/>
</file>

<file path=customXml/itemProps4.xml><?xml version="1.0" encoding="utf-8"?>
<ds:datastoreItem xmlns:ds="http://schemas.openxmlformats.org/officeDocument/2006/customXml" ds:itemID="{2668C098-A8BD-4572-BD0A-D1EAB70E7B6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FINMA as an authority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Reinwand Monika</dc:creator>
  <cp:lastModifiedBy>Reinwand Monika</cp:lastModifiedBy>
  <cp:lastPrinted>2020-01-14T13:33:29Z</cp:lastPrinted>
  <dcterms:created xsi:type="dcterms:W3CDTF">2019-12-06T10:00:13Z</dcterms:created>
  <dcterms:modified xsi:type="dcterms:W3CDTF">2022-03-21T14:47:51Z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0x0101002232FB31B5D2429FADE8EE170F84E94A009B230A7B624CA442B320EAD2BCCAFFE2</vt:lpwstr>
  </property>
  <property fmtid="{D5CDD505-2E9C-101B-9397-08002B2CF9AE}" pid="3" name="OSP">
    <vt:i4>3</vt:i4>
  </property>
  <property fmtid="{D5CDD505-2E9C-101B-9397-08002B2CF9AE}" pid="4" name="_dlc_DocIdItemGuid">
    <vt:lpwstr>07102443-2fad-4e45-8999-314cadde0b16</vt:lpwstr>
  </property>
  <property fmtid="{D5CDD505-2E9C-101B-9397-08002B2CF9AE}" pid="5" name="DocumentStatus">
    <vt:lpwstr>13</vt:lpwstr>
  </property>
</Properties>
</file>