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ok.finma.ch/sites/2067-PR/ConfidentialDocuments/Webstatistiken_FR_IT_EN/Statistiken_GB2023_FR/"/>
    </mc:Choice>
  </mc:AlternateContent>
  <xr:revisionPtr revIDLastSave="0" documentId="13_ncr:1_{5DDBD29E-2DF8-44A8-AD8C-7C39F84EE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 FINMA en tant qu’autorit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" l="1"/>
  <c r="C51" i="1"/>
  <c r="J50" i="1"/>
  <c r="I50" i="1"/>
  <c r="H50" i="1"/>
  <c r="G50" i="1"/>
  <c r="F50" i="1"/>
  <c r="E50" i="1"/>
  <c r="D50" i="1"/>
  <c r="D51" i="1" s="1"/>
  <c r="C50" i="1"/>
  <c r="B50" i="1"/>
  <c r="J47" i="1"/>
  <c r="J51" i="1" s="1"/>
  <c r="I47" i="1"/>
  <c r="I51" i="1" s="1"/>
  <c r="H47" i="1"/>
  <c r="H51" i="1" s="1"/>
  <c r="G47" i="1"/>
  <c r="G51" i="1" s="1"/>
  <c r="F47" i="1"/>
  <c r="E47" i="1"/>
  <c r="E51" i="1" s="1"/>
  <c r="D47" i="1"/>
  <c r="C47" i="1"/>
  <c r="B47" i="1"/>
  <c r="B51" i="1" s="1"/>
  <c r="K43" i="1"/>
  <c r="J43" i="1"/>
  <c r="I43" i="1"/>
  <c r="H43" i="1"/>
  <c r="G43" i="1"/>
  <c r="F43" i="1"/>
  <c r="E43" i="1"/>
  <c r="D43" i="1"/>
  <c r="C43" i="1"/>
  <c r="B43" i="1"/>
  <c r="K38" i="1"/>
  <c r="J38" i="1"/>
  <c r="I38" i="1"/>
  <c r="H38" i="1"/>
  <c r="G38" i="1"/>
  <c r="F38" i="1"/>
  <c r="E38" i="1"/>
  <c r="D38" i="1"/>
  <c r="C38" i="1"/>
  <c r="B38" i="1"/>
  <c r="K31" i="1"/>
  <c r="J31" i="1"/>
  <c r="I31" i="1"/>
  <c r="H31" i="1"/>
  <c r="G31" i="1"/>
  <c r="F31" i="1"/>
  <c r="E31" i="1"/>
  <c r="D31" i="1"/>
  <c r="C31" i="1"/>
  <c r="B31" i="1"/>
  <c r="K26" i="1"/>
  <c r="J26" i="1"/>
  <c r="I26" i="1"/>
  <c r="H26" i="1"/>
  <c r="G26" i="1"/>
  <c r="F26" i="1"/>
  <c r="E26" i="1"/>
  <c r="D26" i="1"/>
  <c r="C26" i="1"/>
  <c r="B26" i="1"/>
  <c r="K19" i="1"/>
  <c r="J19" i="1"/>
  <c r="I19" i="1"/>
  <c r="H19" i="1"/>
  <c r="G19" i="1"/>
  <c r="F19" i="1"/>
  <c r="E19" i="1"/>
  <c r="D19" i="1"/>
  <c r="C19" i="1"/>
  <c r="B19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</authors>
  <commentList>
    <comment ref="A19" authorId="0" shapeId="0" xr:uid="{00000000-0006-0000-0000-000001000000}">
      <text>
        <r>
          <rPr>
            <sz val="10"/>
            <color indexed="81"/>
            <rFont val="Arial"/>
            <family val="2"/>
          </rPr>
          <t>Les données annuelles se rapportent à l’année de prélèvement ; les montants indiqués valent pour l’audit de l’exercice précédent.</t>
        </r>
        <r>
          <rPr>
            <sz val="10"/>
            <color indexed="81"/>
            <rFont val="Arial"/>
            <family val="2"/>
          </rPr>
          <t xml:space="preserve"> </t>
        </r>
        <r>
          <rPr>
            <sz val="10"/>
            <color indexed="81"/>
            <rFont val="Arial"/>
            <family val="2"/>
          </rPr>
          <t>Les frais de l’audit prudentiel comprennent à la fois l’audit de base et les éventuels audits supplémentaires.</t>
        </r>
      </text>
    </comment>
  </commentList>
</comments>
</file>

<file path=xl/sharedStrings.xml><?xml version="1.0" encoding="utf-8"?>
<sst xmlns="http://schemas.openxmlformats.org/spreadsheetml/2006/main" count="45" uniqueCount="32">
  <si>
    <t>La FINMA en tant qu’autorité</t>
  </si>
  <si>
    <t>La FINMA communique de manière transparente. Elle informe le grand public de ses activités et dialogue avec divers groupes d’intérêts.</t>
  </si>
  <si>
    <t>Questions du public</t>
  </si>
  <si>
    <t>Nombre de questions</t>
  </si>
  <si>
    <t>Questions concernant des établissements autorisés (banques, assurances, etc.)</t>
  </si>
  <si>
    <t>Signalements d’activités exercées sans droit</t>
  </si>
  <si>
    <t>Questions sur la réglementation</t>
  </si>
  <si>
    <t>TOTAL</t>
  </si>
  <si>
    <t>Frais engendrés par l’audit prudentiel</t>
  </si>
  <si>
    <t>Honoraires annuels par domaine de surveillance, en millions de CHF</t>
  </si>
  <si>
    <t>Assurances</t>
  </si>
  <si>
    <t>Marchés</t>
  </si>
  <si>
    <r>
      <rPr>
        <i/>
        <sz val="10"/>
        <color theme="1"/>
        <rFont val="Arial"/>
        <family val="2"/>
      </rPr>
      <t>Asset management</t>
    </r>
  </si>
  <si>
    <t>Coopération internationale</t>
  </si>
  <si>
    <t>Représentation de la FINMA dans des groupes de travail</t>
  </si>
  <si>
    <t>Conseil de stabilité financière (CSF)</t>
  </si>
  <si>
    <t>Comité de Bâle sur le contrôle bancaire (CBCB)</t>
  </si>
  <si>
    <t>Association internationale des contrôleurs d’assurance (AICA)</t>
  </si>
  <si>
    <t>Organisation internationale des commissions de valeurs (OICV)</t>
  </si>
  <si>
    <t>Chiffres environnementaux</t>
  </si>
  <si>
    <t>Consommation d’électricité sur le site de Berne, en kWh</t>
  </si>
  <si>
    <t>Consommation d’électricité sur le site de Zurich, en kWh</t>
  </si>
  <si>
    <t>TOTAL de la consommation d’énergie, en kWh</t>
  </si>
  <si>
    <t>Questions concernant l’assujettissement</t>
  </si>
  <si>
    <t>–</t>
  </si>
  <si>
    <t>Consommation pour le chauffage sur le site de Zurich (gaz naturel), en kWh</t>
  </si>
  <si>
    <t>Total de la consommation d’électricité, en kWh</t>
  </si>
  <si>
    <t>Consommation en papier par equivalent temps plein (ETP), en kg</t>
  </si>
  <si>
    <t>Banques et maisons de titres</t>
  </si>
  <si>
    <t>Consommation pour le chauffage sur le site de Berne (chauffage à distance), 
en kWh</t>
  </si>
  <si>
    <t>Part des énergies renouvelables sur l’ensemble de la consommation d’énergie, 
en %</t>
  </si>
  <si>
    <t>Total de la consommation pour le chauffage, en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</si>
</sst>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3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EFFB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2" fillId="0" borderId="0" applyBorder="0" applyProtection="0"/>
    <xf numFmtId="0" fontId="10" fillId="0" borderId="0" applyFill="0" applyBorder="0" applyProtection="0"/>
    <xf numFmtId="0" fontId="13" fillId="0" borderId="0" applyFill="0" applyBorder="0" applyProtection="0"/>
    <xf numFmtId="0" fontId="13" fillId="0" borderId="0" applyFill="0" applyBorder="0" applyProtection="0"/>
    <xf numFmtId="2" fontId="11" fillId="0" borderId="3" applyFont="0">
      <alignment horizontal="right"/>
    </xf>
  </cellStyleXfs>
  <cellXfs count="72">
    <xf numFmtId="0" fontId="0" fillId="0" borderId="0" xfId="0"/>
    <xf numFmtId="3" fontId="14" fillId="0" borderId="1" xfId="2" applyNumberFormat="1" applyFont="1" applyBorder="1" applyAlignment="1">
      <alignment horizontal="right"/>
    </xf>
    <xf numFmtId="3" fontId="14" fillId="0" borderId="0" xfId="2" applyNumberFormat="1" applyFont="1" applyBorder="1" applyAlignment="1">
      <alignment horizontal="right"/>
    </xf>
    <xf numFmtId="164" fontId="14" fillId="0" borderId="1" xfId="2" applyNumberFormat="1" applyFont="1" applyBorder="1" applyAlignment="1">
      <alignment horizontal="right"/>
    </xf>
    <xf numFmtId="0" fontId="17" fillId="0" borderId="0" xfId="3" applyFont="1"/>
    <xf numFmtId="0" fontId="17" fillId="0" borderId="0" xfId="4" applyFont="1"/>
    <xf numFmtId="0" fontId="18" fillId="0" borderId="0" xfId="0" applyFont="1"/>
    <xf numFmtId="0" fontId="17" fillId="2" borderId="0" xfId="4" applyFont="1" applyFill="1"/>
    <xf numFmtId="0" fontId="19" fillId="0" borderId="0" xfId="3" applyFont="1"/>
    <xf numFmtId="0" fontId="14" fillId="0" borderId="7" xfId="0" applyFont="1" applyBorder="1" applyAlignment="1">
      <alignment wrapText="1"/>
    </xf>
    <xf numFmtId="0" fontId="12" fillId="0" borderId="0" xfId="1" applyFont="1" applyBorder="1" applyAlignment="1">
      <alignment wrapText="1"/>
    </xf>
    <xf numFmtId="0" fontId="9" fillId="0" borderId="0" xfId="0" applyFont="1"/>
    <xf numFmtId="0" fontId="9" fillId="0" borderId="0" xfId="2" applyFont="1" applyAlignment="1">
      <alignment wrapText="1"/>
    </xf>
    <xf numFmtId="0" fontId="9" fillId="0" borderId="0" xfId="0" applyFont="1" applyBorder="1"/>
    <xf numFmtId="0" fontId="9" fillId="0" borderId="0" xfId="2" applyFont="1" applyBorder="1" applyAlignment="1">
      <alignment wrapText="1"/>
    </xf>
    <xf numFmtId="49" fontId="9" fillId="0" borderId="1" xfId="2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2" applyNumberFormat="1" applyFont="1" applyBorder="1" applyAlignment="1">
      <alignment wrapText="1"/>
    </xf>
    <xf numFmtId="0" fontId="21" fillId="0" borderId="0" xfId="1" applyFont="1" applyBorder="1" applyAlignment="1">
      <alignment wrapText="1"/>
    </xf>
    <xf numFmtId="49" fontId="9" fillId="0" borderId="6" xfId="2" applyNumberFormat="1" applyFont="1" applyBorder="1" applyAlignment="1">
      <alignment wrapText="1"/>
    </xf>
    <xf numFmtId="49" fontId="9" fillId="0" borderId="4" xfId="2" applyNumberFormat="1" applyFont="1" applyBorder="1" applyAlignment="1">
      <alignment wrapText="1"/>
    </xf>
    <xf numFmtId="49" fontId="14" fillId="0" borderId="1" xfId="2" applyNumberFormat="1" applyFont="1" applyBorder="1" applyAlignment="1">
      <alignment wrapText="1"/>
    </xf>
    <xf numFmtId="49" fontId="9" fillId="0" borderId="2" xfId="2" applyNumberFormat="1" applyFont="1" applyBorder="1" applyAlignment="1">
      <alignment wrapText="1"/>
    </xf>
    <xf numFmtId="0" fontId="9" fillId="0" borderId="0" xfId="2" applyNumberFormat="1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7" fillId="0" borderId="0" xfId="3" applyFont="1" applyAlignment="1">
      <alignment wrapText="1"/>
    </xf>
    <xf numFmtId="0" fontId="8" fillId="0" borderId="0" xfId="0" applyFont="1"/>
    <xf numFmtId="165" fontId="15" fillId="0" borderId="4" xfId="2" applyNumberFormat="1" applyFont="1" applyFill="1" applyBorder="1" applyAlignment="1">
      <alignment horizontal="right"/>
    </xf>
    <xf numFmtId="165" fontId="22" fillId="0" borderId="4" xfId="2" applyNumberFormat="1" applyFont="1" applyFill="1" applyBorder="1" applyAlignment="1">
      <alignment horizontal="right"/>
    </xf>
    <xf numFmtId="49" fontId="15" fillId="0" borderId="1" xfId="2" applyNumberFormat="1" applyFont="1" applyBorder="1" applyAlignment="1">
      <alignment wrapText="1"/>
    </xf>
    <xf numFmtId="0" fontId="14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49" fontId="7" fillId="0" borderId="1" xfId="2" applyNumberFormat="1" applyFont="1" applyBorder="1" applyAlignment="1">
      <alignment wrapText="1"/>
    </xf>
    <xf numFmtId="49" fontId="5" fillId="0" borderId="6" xfId="2" applyNumberFormat="1" applyFont="1" applyBorder="1" applyAlignment="1">
      <alignment wrapText="1"/>
    </xf>
    <xf numFmtId="49" fontId="4" fillId="0" borderId="0" xfId="2" applyNumberFormat="1" applyFont="1" applyBorder="1" applyAlignment="1">
      <alignment vertical="top" wrapText="1"/>
    </xf>
    <xf numFmtId="49" fontId="4" fillId="0" borderId="1" xfId="2" applyNumberFormat="1" applyFont="1" applyBorder="1" applyAlignment="1">
      <alignment vertical="top" wrapText="1"/>
    </xf>
    <xf numFmtId="0" fontId="6" fillId="2" borderId="0" xfId="0" applyFont="1" applyFill="1"/>
    <xf numFmtId="0" fontId="17" fillId="2" borderId="0" xfId="4" applyFont="1" applyFill="1" applyBorder="1"/>
    <xf numFmtId="0" fontId="3" fillId="0" borderId="4" xfId="2" applyFont="1" applyFill="1" applyBorder="1" applyAlignment="1">
      <alignment wrapText="1"/>
    </xf>
    <xf numFmtId="0" fontId="17" fillId="3" borderId="0" xfId="4" applyFont="1" applyFill="1"/>
    <xf numFmtId="3" fontId="14" fillId="3" borderId="1" xfId="2" applyNumberFormat="1" applyFont="1" applyFill="1" applyBorder="1" applyAlignment="1">
      <alignment horizontal="right"/>
    </xf>
    <xf numFmtId="165" fontId="15" fillId="3" borderId="6" xfId="2" applyNumberFormat="1" applyFont="1" applyFill="1" applyBorder="1" applyAlignment="1">
      <alignment horizontal="right"/>
    </xf>
    <xf numFmtId="165" fontId="15" fillId="3" borderId="4" xfId="2" applyNumberFormat="1" applyFont="1" applyFill="1" applyBorder="1" applyAlignment="1">
      <alignment horizontal="right"/>
    </xf>
    <xf numFmtId="165" fontId="15" fillId="3" borderId="0" xfId="2" applyNumberFormat="1" applyFont="1" applyFill="1" applyBorder="1" applyAlignment="1">
      <alignment horizontal="right"/>
    </xf>
    <xf numFmtId="164" fontId="14" fillId="3" borderId="1" xfId="2" applyNumberFormat="1" applyFont="1" applyFill="1" applyBorder="1" applyAlignment="1">
      <alignment horizontal="right"/>
    </xf>
    <xf numFmtId="0" fontId="2" fillId="0" borderId="0" xfId="0" applyFont="1"/>
    <xf numFmtId="0" fontId="6" fillId="0" borderId="0" xfId="0" applyFont="1" applyFill="1"/>
    <xf numFmtId="3" fontId="14" fillId="0" borderId="1" xfId="2" applyNumberFormat="1" applyFont="1" applyFill="1" applyBorder="1" applyAlignment="1">
      <alignment horizontal="right"/>
    </xf>
    <xf numFmtId="0" fontId="1" fillId="3" borderId="0" xfId="0" applyFont="1" applyFill="1"/>
    <xf numFmtId="0" fontId="1" fillId="0" borderId="0" xfId="0" applyFont="1"/>
    <xf numFmtId="3" fontId="1" fillId="3" borderId="6" xfId="2" applyNumberFormat="1" applyFont="1" applyFill="1" applyBorder="1" applyAlignment="1">
      <alignment horizontal="right"/>
    </xf>
    <xf numFmtId="3" fontId="1" fillId="0" borderId="6" xfId="2" applyNumberFormat="1" applyFont="1" applyBorder="1" applyAlignment="1">
      <alignment horizontal="right"/>
    </xf>
    <xf numFmtId="3" fontId="1" fillId="0" borderId="4" xfId="2" applyNumberFormat="1" applyFont="1" applyBorder="1" applyAlignment="1">
      <alignment horizontal="right"/>
    </xf>
    <xf numFmtId="3" fontId="1" fillId="0" borderId="1" xfId="2" applyNumberFormat="1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165" fontId="1" fillId="0" borderId="6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165" fontId="1" fillId="0" borderId="1" xfId="2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3" fontId="1" fillId="0" borderId="0" xfId="0" applyNumberFormat="1" applyFont="1"/>
    <xf numFmtId="3" fontId="1" fillId="3" borderId="1" xfId="2" applyNumberFormat="1" applyFont="1" applyFill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3" fontId="1" fillId="3" borderId="4" xfId="2" applyNumberFormat="1" applyFont="1" applyFill="1" applyBorder="1" applyAlignment="1">
      <alignment horizontal="right"/>
    </xf>
    <xf numFmtId="3" fontId="1" fillId="0" borderId="5" xfId="2" applyNumberFormat="1" applyFont="1" applyBorder="1" applyAlignment="1">
      <alignment horizontal="right"/>
    </xf>
    <xf numFmtId="164" fontId="1" fillId="3" borderId="4" xfId="2" applyNumberFormat="1" applyFont="1" applyFill="1" applyBorder="1" applyAlignment="1">
      <alignment horizontal="right"/>
    </xf>
    <xf numFmtId="164" fontId="1" fillId="0" borderId="1" xfId="2" applyNumberFormat="1" applyFont="1" applyBorder="1" applyAlignment="1">
      <alignment horizontal="right"/>
    </xf>
    <xf numFmtId="164" fontId="1" fillId="0" borderId="5" xfId="2" applyNumberFormat="1" applyFont="1" applyBorder="1" applyAlignment="1">
      <alignment horizontal="right"/>
    </xf>
  </cellXfs>
  <cellStyles count="6">
    <cellStyle name="Jahre" xfId="4" xr:uid="{00000000-0005-0000-0000-000000000000}"/>
    <cellStyle name="Standard" xfId="0" builtinId="0"/>
    <cellStyle name="Tabellentitel" xfId="3" xr:uid="{00000000-0005-0000-0000-000002000000}"/>
    <cellStyle name="Text" xfId="2" xr:uid="{00000000-0005-0000-0000-000003000000}"/>
    <cellStyle name="Titel" xfId="1" xr:uid="{00000000-0005-0000-0000-000004000000}"/>
    <cellStyle name="Zahlen" xfId="5" xr:uid="{00000000-0005-0000-0000-000005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784806</xdr:colOff>
      <xdr:row>0</xdr:row>
      <xdr:rowOff>33539</xdr:rowOff>
    </xdr:from>
    <xdr:to>
      <xdr:col>13</xdr:col>
      <xdr:colOff>376885</xdr:colOff>
      <xdr:row>2</xdr:row>
      <xdr:rowOff>250617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16" customWidth="1"/>
    <col min="2" max="2" width="13.7109375" customWidth="1"/>
    <col min="3" max="3" width="13.7109375" style="47" customWidth="1"/>
    <col min="4" max="4" width="13.7109375" style="37" customWidth="1"/>
    <col min="5" max="6" width="13.7109375" style="26" customWidth="1"/>
    <col min="7" max="11" width="13.7109375" style="11" customWidth="1"/>
    <col min="12" max="12" width="19.28515625" style="11" customWidth="1"/>
    <col min="13" max="16384" width="11.42578125" style="11"/>
  </cols>
  <sheetData>
    <row r="1" spans="1:18" ht="26.25">
      <c r="A1" s="18" t="s">
        <v>0</v>
      </c>
      <c r="B1" s="46"/>
    </row>
    <row r="2" spans="1:18">
      <c r="A2" s="12"/>
      <c r="B2" s="46"/>
    </row>
    <row r="3" spans="1:18" ht="25.5">
      <c r="A3" s="12" t="s">
        <v>1</v>
      </c>
      <c r="B3" s="46"/>
    </row>
    <row r="4" spans="1:18">
      <c r="A4" s="12"/>
      <c r="B4" s="46"/>
    </row>
    <row r="5" spans="1:18">
      <c r="A5" s="12"/>
      <c r="B5" s="46"/>
    </row>
    <row r="6" spans="1:18">
      <c r="A6" s="12"/>
      <c r="B6" s="46"/>
    </row>
    <row r="7" spans="1:18" s="6" customFormat="1" ht="20.25">
      <c r="A7" s="10" t="s">
        <v>2</v>
      </c>
      <c r="B7" s="40">
        <v>2023</v>
      </c>
      <c r="C7" s="5">
        <v>2022</v>
      </c>
      <c r="D7" s="5">
        <v>2021</v>
      </c>
      <c r="E7" s="5">
        <v>2020</v>
      </c>
      <c r="F7" s="5">
        <v>2019</v>
      </c>
      <c r="G7" s="5">
        <v>2018</v>
      </c>
      <c r="H7" s="5">
        <v>2017</v>
      </c>
      <c r="I7" s="5">
        <v>2016</v>
      </c>
      <c r="J7" s="5">
        <v>2015</v>
      </c>
      <c r="K7" s="5">
        <v>2014</v>
      </c>
      <c r="L7" s="11"/>
      <c r="M7" s="4"/>
      <c r="N7" s="4"/>
      <c r="O7" s="4"/>
      <c r="P7" s="4"/>
      <c r="Q7" s="4"/>
      <c r="R7" s="4"/>
    </row>
    <row r="8" spans="1:18" s="6" customFormat="1" ht="15.75">
      <c r="A8" s="14" t="s">
        <v>3</v>
      </c>
      <c r="B8" s="40"/>
      <c r="C8" s="5"/>
      <c r="D8" s="5"/>
      <c r="E8" s="5"/>
      <c r="F8" s="5"/>
      <c r="G8" s="5"/>
      <c r="H8" s="5"/>
      <c r="I8" s="5"/>
      <c r="J8" s="5"/>
      <c r="K8" s="5"/>
      <c r="L8" s="11"/>
      <c r="M8" s="4"/>
      <c r="N8" s="4"/>
      <c r="O8" s="4"/>
      <c r="P8" s="4"/>
      <c r="Q8" s="4"/>
      <c r="R8" s="4"/>
    </row>
    <row r="9" spans="1:18">
      <c r="A9" s="14"/>
      <c r="B9" s="49"/>
      <c r="C9" s="50"/>
      <c r="D9" s="50"/>
      <c r="E9" s="50"/>
      <c r="F9" s="50"/>
      <c r="G9" s="50"/>
      <c r="H9" s="50"/>
      <c r="I9" s="50"/>
      <c r="J9" s="50"/>
      <c r="K9" s="50"/>
    </row>
    <row r="10" spans="1:18" ht="25.5">
      <c r="A10" s="19" t="s">
        <v>4</v>
      </c>
      <c r="B10" s="51">
        <v>2961</v>
      </c>
      <c r="C10" s="52">
        <v>2559</v>
      </c>
      <c r="D10" s="52">
        <v>2532</v>
      </c>
      <c r="E10" s="52">
        <v>2895</v>
      </c>
      <c r="F10" s="52">
        <v>3178</v>
      </c>
      <c r="G10" s="52">
        <v>3480</v>
      </c>
      <c r="H10" s="52">
        <v>3597</v>
      </c>
      <c r="I10" s="52">
        <v>4283</v>
      </c>
      <c r="J10" s="52">
        <v>4304</v>
      </c>
      <c r="K10" s="52">
        <v>5111</v>
      </c>
    </row>
    <row r="11" spans="1:18">
      <c r="A11" s="20" t="s">
        <v>23</v>
      </c>
      <c r="B11" s="51">
        <v>828</v>
      </c>
      <c r="C11" s="53">
        <v>945</v>
      </c>
      <c r="D11" s="53">
        <v>1255</v>
      </c>
      <c r="E11" s="53">
        <v>1116</v>
      </c>
      <c r="F11" s="53">
        <v>1056</v>
      </c>
      <c r="G11" s="53">
        <v>1725</v>
      </c>
      <c r="H11" s="53">
        <v>1725</v>
      </c>
      <c r="I11" s="52">
        <v>1000</v>
      </c>
      <c r="J11" s="52">
        <v>953</v>
      </c>
      <c r="K11" s="52">
        <v>1005</v>
      </c>
    </row>
    <row r="12" spans="1:18">
      <c r="A12" s="15" t="s">
        <v>5</v>
      </c>
      <c r="B12" s="51">
        <v>1680</v>
      </c>
      <c r="C12" s="54">
        <v>1528</v>
      </c>
      <c r="D12" s="54">
        <v>1422</v>
      </c>
      <c r="E12" s="54">
        <v>1734</v>
      </c>
      <c r="F12" s="54">
        <v>1683</v>
      </c>
      <c r="G12" s="54">
        <v>1102</v>
      </c>
      <c r="H12" s="54">
        <v>981</v>
      </c>
      <c r="I12" s="52">
        <v>700</v>
      </c>
      <c r="J12" s="52">
        <v>676</v>
      </c>
      <c r="K12" s="52">
        <v>754</v>
      </c>
    </row>
    <row r="13" spans="1:18">
      <c r="A13" s="15" t="s">
        <v>6</v>
      </c>
      <c r="B13" s="51">
        <v>1627</v>
      </c>
      <c r="C13" s="54">
        <v>1232</v>
      </c>
      <c r="D13" s="54">
        <v>1462</v>
      </c>
      <c r="E13" s="54">
        <v>1726</v>
      </c>
      <c r="F13" s="54">
        <v>728</v>
      </c>
      <c r="G13" s="54">
        <v>644</v>
      </c>
      <c r="H13" s="54">
        <v>685</v>
      </c>
      <c r="I13" s="52">
        <v>778</v>
      </c>
      <c r="J13" s="52">
        <v>554</v>
      </c>
      <c r="K13" s="52">
        <v>415</v>
      </c>
    </row>
    <row r="14" spans="1:18">
      <c r="A14" s="21" t="s">
        <v>7</v>
      </c>
      <c r="B14" s="41">
        <f>SUM(B10:B13)</f>
        <v>7096</v>
      </c>
      <c r="C14" s="48">
        <f>SUM(C10:C13)</f>
        <v>6264</v>
      </c>
      <c r="D14" s="1">
        <f>SUM(D10:D13)</f>
        <v>6671</v>
      </c>
      <c r="E14" s="1">
        <f>SUM(E10:E13)</f>
        <v>7471</v>
      </c>
      <c r="F14" s="1">
        <f>SUM(F10:F13)</f>
        <v>6645</v>
      </c>
      <c r="G14" s="1">
        <f t="shared" ref="G14:H14" si="0">SUM(G10:G13)</f>
        <v>6951</v>
      </c>
      <c r="H14" s="1">
        <f t="shared" si="0"/>
        <v>6988</v>
      </c>
      <c r="I14" s="1">
        <v>6761</v>
      </c>
      <c r="J14" s="1">
        <v>6487</v>
      </c>
      <c r="K14" s="1">
        <v>7285</v>
      </c>
    </row>
    <row r="15" spans="1:18">
      <c r="A15" s="22"/>
      <c r="B15" s="55"/>
      <c r="C15" s="56"/>
      <c r="D15" s="56"/>
      <c r="E15" s="56"/>
      <c r="F15" s="56"/>
      <c r="G15" s="56"/>
      <c r="H15" s="56"/>
      <c r="I15" s="56"/>
      <c r="J15" s="56"/>
      <c r="K15" s="56"/>
    </row>
    <row r="16" spans="1:18">
      <c r="A16" s="17"/>
      <c r="B16" s="57"/>
      <c r="C16" s="58"/>
      <c r="D16" s="58"/>
      <c r="E16" s="58"/>
      <c r="F16" s="58"/>
      <c r="G16" s="58"/>
      <c r="H16" s="58"/>
      <c r="I16" s="58"/>
      <c r="J16" s="58"/>
      <c r="K16" s="58"/>
    </row>
    <row r="17" spans="1:18">
      <c r="A17" s="17"/>
      <c r="B17" s="57"/>
      <c r="C17" s="58"/>
      <c r="D17" s="58"/>
      <c r="E17" s="58"/>
      <c r="F17" s="58"/>
      <c r="G17" s="58"/>
      <c r="H17" s="58"/>
      <c r="I17" s="58"/>
      <c r="J17" s="58"/>
      <c r="K17" s="58"/>
    </row>
    <row r="18" spans="1:18"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8" ht="20.25">
      <c r="A19" s="10" t="s">
        <v>8</v>
      </c>
      <c r="B19" s="40">
        <f>B$7</f>
        <v>2023</v>
      </c>
      <c r="C19" s="7">
        <f>$C$7</f>
        <v>2022</v>
      </c>
      <c r="D19" s="7">
        <f>$D$7</f>
        <v>2021</v>
      </c>
      <c r="E19" s="7">
        <f>E$7</f>
        <v>2020</v>
      </c>
      <c r="F19" s="7">
        <f>F$7</f>
        <v>2019</v>
      </c>
      <c r="G19" s="7">
        <f t="shared" ref="G19:K19" si="1">G$7</f>
        <v>2018</v>
      </c>
      <c r="H19" s="7">
        <f t="shared" si="1"/>
        <v>2017</v>
      </c>
      <c r="I19" s="7">
        <f t="shared" si="1"/>
        <v>2016</v>
      </c>
      <c r="J19" s="7">
        <f t="shared" si="1"/>
        <v>2015</v>
      </c>
      <c r="K19" s="7">
        <f t="shared" si="1"/>
        <v>2014</v>
      </c>
      <c r="M19" s="8"/>
      <c r="N19" s="8"/>
      <c r="O19" s="8"/>
      <c r="P19" s="8"/>
      <c r="Q19" s="8"/>
    </row>
    <row r="20" spans="1:18">
      <c r="A20" s="14" t="s">
        <v>9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</row>
    <row r="21" spans="1:18">
      <c r="A21" s="14"/>
      <c r="B21" s="49"/>
      <c r="C21" s="50"/>
      <c r="D21" s="50"/>
      <c r="E21" s="50"/>
      <c r="F21" s="50"/>
      <c r="G21" s="50"/>
      <c r="H21" s="50"/>
      <c r="I21" s="50"/>
      <c r="J21" s="50"/>
      <c r="K21" s="50"/>
    </row>
    <row r="22" spans="1:18">
      <c r="A22" s="34" t="s">
        <v>28</v>
      </c>
      <c r="B22" s="42">
        <v>56</v>
      </c>
      <c r="C22" s="59">
        <v>56.4</v>
      </c>
      <c r="D22" s="59">
        <v>54.6</v>
      </c>
      <c r="E22" s="59">
        <v>63.6</v>
      </c>
      <c r="F22" s="59">
        <v>85.8</v>
      </c>
      <c r="G22" s="59">
        <v>88</v>
      </c>
      <c r="H22" s="59">
        <v>94.5</v>
      </c>
      <c r="I22" s="59">
        <v>93.7</v>
      </c>
      <c r="J22" s="59">
        <v>89.8</v>
      </c>
      <c r="K22" s="59">
        <v>95.8</v>
      </c>
    </row>
    <row r="23" spans="1:18">
      <c r="A23" s="20" t="s">
        <v>10</v>
      </c>
      <c r="B23" s="43">
        <v>5.9</v>
      </c>
      <c r="C23" s="60">
        <v>6.2</v>
      </c>
      <c r="D23" s="60">
        <v>7.1</v>
      </c>
      <c r="E23" s="60">
        <v>7.4</v>
      </c>
      <c r="F23" s="60">
        <v>8.1999999999999993</v>
      </c>
      <c r="G23" s="60">
        <v>7.7</v>
      </c>
      <c r="H23" s="60">
        <v>6.9</v>
      </c>
      <c r="I23" s="60">
        <v>7.6</v>
      </c>
      <c r="J23" s="60">
        <v>5.5</v>
      </c>
      <c r="K23" s="60">
        <v>6</v>
      </c>
    </row>
    <row r="24" spans="1:18">
      <c r="A24" s="15" t="s">
        <v>11</v>
      </c>
      <c r="B24" s="43">
        <v>0.9</v>
      </c>
      <c r="C24" s="61">
        <v>0.8</v>
      </c>
      <c r="D24" s="61">
        <v>1</v>
      </c>
      <c r="E24" s="61">
        <v>0.8</v>
      </c>
      <c r="F24" s="61">
        <v>1.6</v>
      </c>
      <c r="G24" s="61">
        <v>2.1</v>
      </c>
      <c r="H24" s="61">
        <v>2.4</v>
      </c>
      <c r="I24" s="61">
        <v>1.7</v>
      </c>
      <c r="J24" s="61">
        <v>1.9</v>
      </c>
      <c r="K24" s="61">
        <v>2</v>
      </c>
    </row>
    <row r="25" spans="1:18">
      <c r="A25" s="23" t="s">
        <v>12</v>
      </c>
      <c r="B25" s="44">
        <v>11</v>
      </c>
      <c r="C25" s="62">
        <v>10.7</v>
      </c>
      <c r="D25" s="62">
        <v>9.3000000000000007</v>
      </c>
      <c r="E25" s="62">
        <v>10.3</v>
      </c>
      <c r="F25" s="62">
        <v>12.2</v>
      </c>
      <c r="G25" s="62">
        <v>13.2</v>
      </c>
      <c r="H25" s="62">
        <v>12.6</v>
      </c>
      <c r="I25" s="62">
        <v>12.7</v>
      </c>
      <c r="J25" s="62">
        <v>11.8</v>
      </c>
      <c r="K25" s="62">
        <v>12</v>
      </c>
    </row>
    <row r="26" spans="1:18" s="13" customFormat="1">
      <c r="A26" s="21" t="s">
        <v>7</v>
      </c>
      <c r="B26" s="45">
        <f>SUM(B22:B25)</f>
        <v>73.8</v>
      </c>
      <c r="C26" s="3">
        <f t="shared" ref="C26:K26" si="2">SUM(C22:C25)</f>
        <v>74.099999999999994</v>
      </c>
      <c r="D26" s="3">
        <f t="shared" si="2"/>
        <v>72</v>
      </c>
      <c r="E26" s="3">
        <f t="shared" si="2"/>
        <v>82.1</v>
      </c>
      <c r="F26" s="3">
        <f t="shared" si="2"/>
        <v>107.8</v>
      </c>
      <c r="G26" s="3">
        <f t="shared" si="2"/>
        <v>111</v>
      </c>
      <c r="H26" s="3">
        <f t="shared" si="2"/>
        <v>116.4</v>
      </c>
      <c r="I26" s="3">
        <f t="shared" si="2"/>
        <v>115.7</v>
      </c>
      <c r="J26" s="3">
        <f t="shared" si="2"/>
        <v>109</v>
      </c>
      <c r="K26" s="3">
        <f t="shared" si="2"/>
        <v>115.8</v>
      </c>
      <c r="L26" s="11"/>
    </row>
    <row r="27" spans="1:18" s="13" customFormat="1" ht="12" customHeight="1">
      <c r="A27" s="24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11"/>
    </row>
    <row r="28" spans="1:18" s="13" customFormat="1">
      <c r="A28" s="24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11"/>
    </row>
    <row r="29" spans="1:18" s="13" customFormat="1">
      <c r="A29" s="24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11"/>
    </row>
    <row r="30" spans="1:18" s="13" customFormat="1">
      <c r="A30" s="24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11"/>
    </row>
    <row r="31" spans="1:18" s="6" customFormat="1" ht="20.25">
      <c r="A31" s="10" t="s">
        <v>13</v>
      </c>
      <c r="B31" s="40">
        <f>B$7</f>
        <v>2023</v>
      </c>
      <c r="C31" s="7">
        <f>$C$7</f>
        <v>2022</v>
      </c>
      <c r="D31" s="7">
        <f>$D$7</f>
        <v>2021</v>
      </c>
      <c r="E31" s="7">
        <f>E$7</f>
        <v>2020</v>
      </c>
      <c r="F31" s="7">
        <f>F$7</f>
        <v>2019</v>
      </c>
      <c r="G31" s="7">
        <f t="shared" ref="G31:K31" si="3">G$7</f>
        <v>2018</v>
      </c>
      <c r="H31" s="7">
        <f t="shared" si="3"/>
        <v>2017</v>
      </c>
      <c r="I31" s="7">
        <f t="shared" si="3"/>
        <v>2016</v>
      </c>
      <c r="J31" s="7">
        <f t="shared" si="3"/>
        <v>2015</v>
      </c>
      <c r="K31" s="7">
        <f t="shared" si="3"/>
        <v>2014</v>
      </c>
      <c r="L31" s="11"/>
      <c r="M31" s="4"/>
      <c r="N31" s="4"/>
      <c r="O31" s="4"/>
      <c r="P31" s="4"/>
      <c r="Q31" s="4"/>
      <c r="R31" s="4"/>
    </row>
    <row r="32" spans="1:18">
      <c r="A32" s="14" t="s">
        <v>14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2">
      <c r="A33" s="14"/>
      <c r="B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2">
      <c r="A34" s="14" t="s">
        <v>15</v>
      </c>
      <c r="B34" s="63">
        <v>14</v>
      </c>
      <c r="C34" s="64">
        <v>13</v>
      </c>
      <c r="D34" s="64">
        <v>11</v>
      </c>
      <c r="E34" s="64">
        <v>9</v>
      </c>
      <c r="F34" s="64">
        <v>13</v>
      </c>
      <c r="G34" s="64">
        <v>14</v>
      </c>
      <c r="H34" s="64">
        <v>13</v>
      </c>
      <c r="I34" s="64">
        <v>14</v>
      </c>
      <c r="J34" s="64">
        <v>16</v>
      </c>
      <c r="K34" s="64">
        <v>15</v>
      </c>
    </row>
    <row r="35" spans="1:12">
      <c r="A35" s="15" t="s">
        <v>16</v>
      </c>
      <c r="B35" s="65">
        <v>24</v>
      </c>
      <c r="C35" s="54">
        <v>22</v>
      </c>
      <c r="D35" s="54">
        <v>22</v>
      </c>
      <c r="E35" s="54">
        <v>24</v>
      </c>
      <c r="F35" s="54">
        <v>23</v>
      </c>
      <c r="G35" s="54">
        <v>24</v>
      </c>
      <c r="H35" s="54">
        <v>26</v>
      </c>
      <c r="I35" s="54">
        <v>27</v>
      </c>
      <c r="J35" s="54">
        <v>30</v>
      </c>
      <c r="K35" s="54">
        <v>29</v>
      </c>
    </row>
    <row r="36" spans="1:12">
      <c r="A36" s="16" t="s">
        <v>17</v>
      </c>
      <c r="B36" s="65">
        <v>21</v>
      </c>
      <c r="C36" s="64">
        <v>20</v>
      </c>
      <c r="D36" s="64">
        <v>18</v>
      </c>
      <c r="E36" s="64">
        <v>16</v>
      </c>
      <c r="F36" s="64">
        <v>16</v>
      </c>
      <c r="G36" s="64">
        <v>14</v>
      </c>
      <c r="H36" s="64">
        <v>16</v>
      </c>
      <c r="I36" s="64">
        <v>17</v>
      </c>
      <c r="J36" s="64">
        <v>19</v>
      </c>
      <c r="K36" s="64">
        <v>25</v>
      </c>
    </row>
    <row r="37" spans="1:12">
      <c r="A37" s="15" t="s">
        <v>18</v>
      </c>
      <c r="B37" s="65">
        <v>20</v>
      </c>
      <c r="C37" s="54">
        <v>19</v>
      </c>
      <c r="D37" s="54">
        <v>18</v>
      </c>
      <c r="E37" s="54">
        <v>17</v>
      </c>
      <c r="F37" s="54">
        <v>16</v>
      </c>
      <c r="G37" s="54">
        <v>15</v>
      </c>
      <c r="H37" s="54">
        <v>14</v>
      </c>
      <c r="I37" s="54">
        <v>17</v>
      </c>
      <c r="J37" s="54">
        <v>17</v>
      </c>
      <c r="K37" s="54">
        <v>19</v>
      </c>
    </row>
    <row r="38" spans="1:12">
      <c r="A38" s="21" t="s">
        <v>7</v>
      </c>
      <c r="B38" s="41">
        <f>SUM(B34:B37)</f>
        <v>79</v>
      </c>
      <c r="C38" s="1">
        <f t="shared" ref="C38:K38" si="4">SUM(C34:C37)</f>
        <v>74</v>
      </c>
      <c r="D38" s="1">
        <f t="shared" si="4"/>
        <v>69</v>
      </c>
      <c r="E38" s="1">
        <f t="shared" si="4"/>
        <v>66</v>
      </c>
      <c r="F38" s="1">
        <f t="shared" si="4"/>
        <v>68</v>
      </c>
      <c r="G38" s="1">
        <f t="shared" si="4"/>
        <v>67</v>
      </c>
      <c r="H38" s="1">
        <f t="shared" si="4"/>
        <v>69</v>
      </c>
      <c r="I38" s="1">
        <f t="shared" si="4"/>
        <v>75</v>
      </c>
      <c r="J38" s="1">
        <f t="shared" si="4"/>
        <v>82</v>
      </c>
      <c r="K38" s="1">
        <f t="shared" si="4"/>
        <v>88</v>
      </c>
    </row>
    <row r="39" spans="1:12" s="13" customFormat="1">
      <c r="A39" s="2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11"/>
    </row>
    <row r="40" spans="1:12" s="13" customFormat="1">
      <c r="A40" s="2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11"/>
    </row>
    <row r="41" spans="1:12" s="13" customFormat="1">
      <c r="A41" s="2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11"/>
    </row>
    <row r="42" spans="1:12" s="13" customFormat="1">
      <c r="A42" s="2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11"/>
    </row>
    <row r="43" spans="1:12" ht="20.25">
      <c r="A43" s="10" t="s">
        <v>19</v>
      </c>
      <c r="B43" s="40">
        <f>B$7</f>
        <v>2023</v>
      </c>
      <c r="C43" s="38">
        <f>$C$7</f>
        <v>2022</v>
      </c>
      <c r="D43" s="38">
        <f>$D$7</f>
        <v>2021</v>
      </c>
      <c r="E43" s="38">
        <f>E$7</f>
        <v>2020</v>
      </c>
      <c r="F43" s="38">
        <f>F$7</f>
        <v>2019</v>
      </c>
      <c r="G43" s="38">
        <f t="shared" ref="G43:K43" si="5">G$7</f>
        <v>2018</v>
      </c>
      <c r="H43" s="38">
        <f t="shared" si="5"/>
        <v>2017</v>
      </c>
      <c r="I43" s="7">
        <f t="shared" si="5"/>
        <v>2016</v>
      </c>
      <c r="J43" s="7">
        <f t="shared" si="5"/>
        <v>2015</v>
      </c>
      <c r="K43" s="7">
        <f t="shared" si="5"/>
        <v>2014</v>
      </c>
    </row>
    <row r="44" spans="1:12" ht="15.75">
      <c r="A44" s="25"/>
      <c r="B44" s="49"/>
      <c r="C44" s="66"/>
      <c r="D44" s="66"/>
      <c r="E44" s="66"/>
      <c r="F44" s="66"/>
      <c r="G44" s="66"/>
      <c r="H44" s="66"/>
      <c r="I44" s="7"/>
      <c r="J44" s="7"/>
      <c r="K44" s="7"/>
    </row>
    <row r="45" spans="1:12">
      <c r="A45" s="39" t="s">
        <v>20</v>
      </c>
      <c r="B45" s="67">
        <v>502291</v>
      </c>
      <c r="C45" s="53">
        <v>574425</v>
      </c>
      <c r="D45" s="53">
        <v>596769</v>
      </c>
      <c r="E45" s="53">
        <v>710892</v>
      </c>
      <c r="F45" s="53">
        <v>823274</v>
      </c>
      <c r="G45" s="53">
        <v>866062</v>
      </c>
      <c r="H45" s="53">
        <v>949695</v>
      </c>
      <c r="I45" s="53">
        <v>1015350</v>
      </c>
      <c r="J45" s="53">
        <v>1083543</v>
      </c>
      <c r="K45" s="53" t="s">
        <v>24</v>
      </c>
    </row>
    <row r="46" spans="1:12">
      <c r="A46" s="14" t="s">
        <v>21</v>
      </c>
      <c r="B46" s="65">
        <v>218071</v>
      </c>
      <c r="C46" s="54">
        <v>82470</v>
      </c>
      <c r="D46" s="54">
        <v>68428</v>
      </c>
      <c r="E46" s="54">
        <v>81804</v>
      </c>
      <c r="F46" s="54">
        <v>107006</v>
      </c>
      <c r="G46" s="54">
        <v>100758</v>
      </c>
      <c r="H46" s="54">
        <v>102282</v>
      </c>
      <c r="I46" s="54">
        <v>100360</v>
      </c>
      <c r="J46" s="54">
        <v>100062</v>
      </c>
      <c r="K46" s="27" t="s">
        <v>24</v>
      </c>
    </row>
    <row r="47" spans="1:12">
      <c r="A47" s="21" t="s">
        <v>26</v>
      </c>
      <c r="B47" s="41">
        <f>SUM(B45:B46)</f>
        <v>720362</v>
      </c>
      <c r="C47" s="1">
        <f>SUM(C45:C46)</f>
        <v>656895</v>
      </c>
      <c r="D47" s="1">
        <f>SUM(D45:D46)</f>
        <v>665197</v>
      </c>
      <c r="E47" s="1">
        <f t="shared" ref="E47:J47" si="6">SUM(E45:E46)</f>
        <v>792696</v>
      </c>
      <c r="F47" s="1">
        <f t="shared" si="6"/>
        <v>930280</v>
      </c>
      <c r="G47" s="1">
        <f t="shared" si="6"/>
        <v>966820</v>
      </c>
      <c r="H47" s="1">
        <f t="shared" si="6"/>
        <v>1051977</v>
      </c>
      <c r="I47" s="1">
        <f t="shared" si="6"/>
        <v>1115710</v>
      </c>
      <c r="J47" s="1">
        <f t="shared" si="6"/>
        <v>1183605</v>
      </c>
      <c r="K47" s="28" t="s">
        <v>24</v>
      </c>
    </row>
    <row r="48" spans="1:12" s="32" customFormat="1" ht="25.5">
      <c r="A48" s="35" t="s">
        <v>29</v>
      </c>
      <c r="B48" s="65">
        <v>841142</v>
      </c>
      <c r="C48" s="68">
        <v>822461</v>
      </c>
      <c r="D48" s="68">
        <v>992893</v>
      </c>
      <c r="E48" s="68">
        <v>1004466</v>
      </c>
      <c r="F48" s="68">
        <v>1056248</v>
      </c>
      <c r="G48" s="68">
        <v>948928</v>
      </c>
      <c r="H48" s="68">
        <v>1186540</v>
      </c>
      <c r="I48" s="68">
        <v>1277804</v>
      </c>
      <c r="J48" s="68">
        <v>1175159</v>
      </c>
      <c r="K48" s="27" t="s">
        <v>24</v>
      </c>
    </row>
    <row r="49" spans="1:11">
      <c r="A49" s="29" t="s">
        <v>25</v>
      </c>
      <c r="B49" s="65">
        <v>388032</v>
      </c>
      <c r="C49" s="54">
        <v>380009</v>
      </c>
      <c r="D49" s="54">
        <v>508144</v>
      </c>
      <c r="E49" s="54">
        <v>438125</v>
      </c>
      <c r="F49" s="54">
        <v>456605</v>
      </c>
      <c r="G49" s="54">
        <v>436832</v>
      </c>
      <c r="H49" s="54" t="s">
        <v>24</v>
      </c>
      <c r="I49" s="54" t="s">
        <v>24</v>
      </c>
      <c r="J49" s="54" t="s">
        <v>24</v>
      </c>
      <c r="K49" s="27" t="s">
        <v>24</v>
      </c>
    </row>
    <row r="50" spans="1:11" s="30" customFormat="1">
      <c r="A50" s="21" t="s">
        <v>31</v>
      </c>
      <c r="B50" s="41">
        <f>SUM(B48:B49)</f>
        <v>1229174</v>
      </c>
      <c r="C50" s="1">
        <f>SUM(C48+C49)</f>
        <v>1202470</v>
      </c>
      <c r="D50" s="1">
        <f>SUM(D48+D49)</f>
        <v>1501037</v>
      </c>
      <c r="E50" s="1">
        <f>SUM(E48+E49)</f>
        <v>1442591</v>
      </c>
      <c r="F50" s="1">
        <f t="shared" ref="F50:G50" si="7">SUM(F48+F49)</f>
        <v>1512853</v>
      </c>
      <c r="G50" s="1">
        <f t="shared" si="7"/>
        <v>1385760</v>
      </c>
      <c r="H50" s="1">
        <f>SUM(H48)</f>
        <v>1186540</v>
      </c>
      <c r="I50" s="1">
        <f>SUM(I48)</f>
        <v>1277804</v>
      </c>
      <c r="J50" s="1">
        <f>SUM(J48)</f>
        <v>1175159</v>
      </c>
      <c r="K50" s="28" t="s">
        <v>24</v>
      </c>
    </row>
    <row r="51" spans="1:11">
      <c r="A51" s="9" t="s">
        <v>22</v>
      </c>
      <c r="B51" s="41">
        <f>SUM(B47+B50)</f>
        <v>1949536</v>
      </c>
      <c r="C51" s="2">
        <f>SUM(C47+C50)</f>
        <v>1859365</v>
      </c>
      <c r="D51" s="2">
        <f>SUM(D47+D50)</f>
        <v>2166234</v>
      </c>
      <c r="E51" s="2">
        <f>SUM(E47+E50)</f>
        <v>2235287</v>
      </c>
      <c r="F51" s="2">
        <f t="shared" ref="F51:J51" si="8">SUM(F47+F50)</f>
        <v>2443133</v>
      </c>
      <c r="G51" s="2">
        <f t="shared" si="8"/>
        <v>2352580</v>
      </c>
      <c r="H51" s="2">
        <f t="shared" si="8"/>
        <v>2238517</v>
      </c>
      <c r="I51" s="2">
        <f t="shared" si="8"/>
        <v>2393514</v>
      </c>
      <c r="J51" s="2">
        <f t="shared" si="8"/>
        <v>2358764</v>
      </c>
      <c r="K51" s="27" t="s">
        <v>24</v>
      </c>
    </row>
    <row r="52" spans="1:11" s="32" customFormat="1" ht="27.75" customHeight="1">
      <c r="A52" s="36" t="s">
        <v>30</v>
      </c>
      <c r="B52" s="69">
        <v>87.2</v>
      </c>
      <c r="C52" s="70">
        <v>86.7</v>
      </c>
      <c r="D52" s="70">
        <v>80.2</v>
      </c>
      <c r="E52" s="70">
        <v>68.900000000000006</v>
      </c>
      <c r="F52" s="70">
        <v>70.2</v>
      </c>
      <c r="G52" s="70">
        <v>71.2</v>
      </c>
      <c r="H52" s="70">
        <v>86.6</v>
      </c>
      <c r="I52" s="70">
        <v>86.5</v>
      </c>
      <c r="J52" s="70">
        <v>87.4</v>
      </c>
      <c r="K52" s="71" t="s">
        <v>24</v>
      </c>
    </row>
    <row r="53" spans="1:11">
      <c r="A53" s="15"/>
      <c r="B53" s="65"/>
      <c r="C53" s="54"/>
      <c r="D53" s="54"/>
      <c r="E53" s="54"/>
      <c r="F53" s="54"/>
      <c r="G53" s="54"/>
      <c r="H53" s="54"/>
      <c r="I53" s="54"/>
      <c r="J53" s="54"/>
      <c r="K53" s="54"/>
    </row>
    <row r="54" spans="1:11">
      <c r="A54" s="33" t="s">
        <v>27</v>
      </c>
      <c r="B54" s="69">
        <v>4.2</v>
      </c>
      <c r="C54" s="70">
        <v>4.0999999999999996</v>
      </c>
      <c r="D54" s="70">
        <v>3.6</v>
      </c>
      <c r="E54" s="70">
        <v>8.8000000000000007</v>
      </c>
      <c r="F54" s="70">
        <v>16.7</v>
      </c>
      <c r="G54" s="70">
        <v>21.6</v>
      </c>
      <c r="H54" s="70">
        <v>26.4</v>
      </c>
      <c r="I54" s="70">
        <v>29.7</v>
      </c>
      <c r="J54" s="70">
        <v>28.9</v>
      </c>
      <c r="K54" s="71" t="s">
        <v>24</v>
      </c>
    </row>
    <row r="55" spans="1:11">
      <c r="B55" s="46"/>
      <c r="E55" s="11"/>
      <c r="F55" s="11"/>
    </row>
    <row r="56" spans="1:11">
      <c r="B56" s="46"/>
    </row>
    <row r="59" spans="1:11">
      <c r="A59" s="31"/>
    </row>
  </sheetData>
  <pageMargins left="0.7" right="0.7" top="0.78740157499999996" bottom="0.78740157499999996" header="0.3" footer="0.3"/>
  <pageSetup paperSize="9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QQ7CV7YMZS54-958334791-88</_dlc_DocId>
    <_dlc_DocIdUrl xmlns="156dd62c-3e4e-494c-bf72-b9bf391481ee">
      <Url>https://dok.finma.ch/sites/2067-PR/_layouts/15/DocIdRedir.aspx?ID=QQ7CV7YMZS54-958334791-88</Url>
      <Description>QQ7CV7YMZS54-958334791-88</Description>
    </_dlc_DocIdUrl>
    <Projectname xmlns="EDE94700-760D-4322-9D25-898EC853010B">Geschäftsbericht 2023 (2067)</Projectname>
    <ProjectNr xmlns="EDE94700-760D-4322-9D25-898EC853010B">2067</ProjectNr>
    <FinalDocument xmlns="EDE94700-760D-4322-9D25-898EC853010B">true</FinalDocument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56dd62c-3e4e-494c-bf72-b9bf391481ee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24794772-EA7C-489D-8C3B-666A0D6D47C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EB997B-40BC-4089-93B4-FBC00C48F91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E130A7-B977-4F9B-ADD2-F3213F918A4C}"/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La FINMA en tant qu’autorité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lastPrinted>2020-01-14T13:33:29.0000000Z</lastPrinted>
  <dcterms:created xsi:type="dcterms:W3CDTF">2019-12-06T10:00:13.0000000Z</dcterms:created>
  <dcterms:modified xsi:type="dcterms:W3CDTF">2024-02-19T17:07:25.0000000Z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2</vt:lpwstr>
  </op:property>
  <op:property fmtid="{D5CDD505-2E9C-101B-9397-08002B2CF9AE}" pid="4" name="_dlc_DocIdItemGuid">
    <vt:lpwstr>9ee42a18-ba07-415f-9aae-618c5f9040e0</vt:lpwstr>
  </op:property>
  <op:property fmtid="{D5CDD505-2E9C-101B-9397-08002B2CF9AE}" pid="5" name="DocumentStatus">
    <vt:lpwstr>13</vt:lpwstr>
  </op:property>
</op:Properties>
</file>