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4" yWindow="132" windowWidth="14496" windowHeight="9372" activeTab="0"/>
  </bookViews>
  <sheets>
    <sheet name="Inputparam" sheetId="1" r:id="rId1"/>
    <sheet name="Zinskurven" sheetId="2" r:id="rId2"/>
  </sheets>
  <externalReferences>
    <externalReference r:id="rId5"/>
    <externalReference r:id="rId6"/>
  </externalReferences>
  <definedNames>
    <definedName name="CovMatrix">#REF!</definedName>
    <definedName name="_xlnm.Print_Area" localSheetId="0">'Inputparam'!$A$1:$AZ$53</definedName>
    <definedName name="_xlnm.Print_Titles" localSheetId="0">'Inputparam'!$A:$B,'Inputparam'!$1:$2</definedName>
    <definedName name="EUROINDEX">'[2]VaRMatrix'!$E$2,'[2]VaRMatrix'!$W$2:$AJ$2</definedName>
    <definedName name="GBPIndex">'[2]VaRMatrix'!$F$2,'[2]VaRMatrix'!$AK$2:$AX$2</definedName>
    <definedName name="JPYIndex">'[2]VaRMatrix'!$H$2,'[2]VaRMatrix'!$BM$2:$BZ$2</definedName>
    <definedName name="L_BV_Deckungskap_old">#REF!</definedName>
    <definedName name="PositionVector">#REF!</definedName>
    <definedName name="StressMatrix">#REF!</definedName>
    <definedName name="type_i_of_insurer">'Inputparam'!$K$15</definedName>
    <definedName name="USDIndex">'[2]VaRMatrix'!$G$2,'[2]VaRMatrix'!$AY$2:$BL$2</definedName>
  </definedNames>
  <calcPr fullCalcOnLoad="1"/>
</workbook>
</file>

<file path=xl/sharedStrings.xml><?xml version="1.0" encoding="utf-8"?>
<sst xmlns="http://schemas.openxmlformats.org/spreadsheetml/2006/main" count="38" uniqueCount="31">
  <si>
    <t>Parameters</t>
  </si>
  <si>
    <t>Name of Insurer</t>
  </si>
  <si>
    <t>Name of Insurer:</t>
  </si>
  <si>
    <t>x</t>
  </si>
  <si>
    <t>Type of Insurer</t>
  </si>
  <si>
    <t>Type of Insurer:</t>
  </si>
  <si>
    <t>please enter</t>
  </si>
  <si>
    <t>LIFE</t>
  </si>
  <si>
    <t>or</t>
  </si>
  <si>
    <t>NONLIFE</t>
  </si>
  <si>
    <t>HEALTH</t>
  </si>
  <si>
    <t>Discount function P(t) = (1+z(t)/100)^(-t)</t>
  </si>
  <si>
    <t>Maturity [years]</t>
  </si>
  <si>
    <t>CHF</t>
  </si>
  <si>
    <t>EUR</t>
  </si>
  <si>
    <t>USD</t>
  </si>
  <si>
    <t>GBP</t>
  </si>
  <si>
    <t>JPY</t>
  </si>
  <si>
    <t>Discountfactors</t>
  </si>
  <si>
    <t>EUR/CHF</t>
  </si>
  <si>
    <t>USD/CHF</t>
  </si>
  <si>
    <t>GBP/CHF</t>
  </si>
  <si>
    <t>JPY/CHF</t>
  </si>
  <si>
    <t>Cost of capital (above one year risk free rate) for the calculation of the risk margin</t>
  </si>
  <si>
    <t>CoC</t>
  </si>
  <si>
    <t>Security level</t>
  </si>
  <si>
    <t>alpha</t>
  </si>
  <si>
    <t>security level</t>
  </si>
  <si>
    <t>Source: Own calculations based on Bloomberg data</t>
  </si>
  <si>
    <t>Zero coupon rates z(t) at 31.12.2007 in percent</t>
  </si>
  <si>
    <t>Foreign exchange rates 31.12.2007</t>
  </si>
</sst>
</file>

<file path=xl/styles.xml><?xml version="1.0" encoding="utf-8"?>
<styleSheet xmlns="http://schemas.openxmlformats.org/spreadsheetml/2006/main">
  <numFmts count="7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\ &quot;SFr.&quot;_-;\-* #,##0\ &quot;SFr.&quot;_-;_-* &quot;-&quot;\ &quot;SFr.&quot;_-;_-@_-"/>
    <numFmt numFmtId="165" formatCode="_-* #,##0\ _S_F_r_._-;\-* #,##0\ _S_F_r_._-;_-* &quot;-&quot;\ _S_F_r_._-;_-@_-"/>
    <numFmt numFmtId="166" formatCode="_-* #,##0.00\ &quot;SFr.&quot;_-;\-* #,##0.00\ &quot;SFr.&quot;_-;_-* &quot;-&quot;??\ &quot;SFr.&quot;_-;_-@_-"/>
    <numFmt numFmtId="167" formatCode="_-* #,##0.00\ _S_F_r_._-;\-* #,##0.00\ _S_F_r_._-;_-* &quot;-&quot;??\ _S_F_r_.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#,##0.0"/>
    <numFmt numFmtId="176" formatCode="#,##0.000"/>
    <numFmt numFmtId="177" formatCode="#,##0.0000"/>
    <numFmt numFmtId="178" formatCode="_(* #,##0.00_);_(* \(#,##0.00\);_(* &quot;-&quot;??_);_(@_)"/>
    <numFmt numFmtId="179" formatCode="_-* #,##0.0\ _S_F_r_._-;\-* #,##0.0\ _S_F_r_._-;_-* &quot;-&quot;??\ _S_F_r_._-;_-@_-"/>
    <numFmt numFmtId="180" formatCode="0.000%"/>
    <numFmt numFmtId="181" formatCode="#,##0.00;\-#,##0.00;0;"/>
    <numFmt numFmtId="182" formatCode="#,##0.??"/>
    <numFmt numFmtId="183" formatCode="0.0%;\-0.0%;0"/>
    <numFmt numFmtId="184" formatCode="#,##0.00;\-#,##0.00;0"/>
    <numFmt numFmtId="185" formatCode="0.000;\-0.000;0"/>
    <numFmt numFmtId="186" formatCode="0.0;\-0.0;0"/>
    <numFmt numFmtId="187" formatCode="[Blue]\+0.00;[Red]\-0.00;0"/>
    <numFmt numFmtId="188" formatCode="0;;"/>
    <numFmt numFmtId="189" formatCode="#,##0.00000"/>
    <numFmt numFmtId="190" formatCode="0.00;\-0.00;0"/>
    <numFmt numFmtId="191" formatCode="0.000E+00"/>
    <numFmt numFmtId="192" formatCode="0E+00"/>
    <numFmt numFmtId="193" formatCode="0.0000;\-0.0000;0"/>
    <numFmt numFmtId="194" formatCode="0.0000%"/>
    <numFmt numFmtId="195" formatCode="#,##0.00?;\-#,##0.00?;0"/>
    <numFmt numFmtId="196" formatCode="0;\-0;"/>
    <numFmt numFmtId="197" formatCode="_ * #,##0_ ;_ * \-#,##0_ ;_ * &quot;-&quot;??_ ;_ @_ "/>
    <numFmt numFmtId="198" formatCode="#,##0;[Red]\-#,##0;0"/>
    <numFmt numFmtId="199" formatCode="#,##0.0;[Red]\-#,##0.0;0"/>
    <numFmt numFmtId="200" formatCode="0.00;\-0.00;\-;"/>
    <numFmt numFmtId="201" formatCode="#,##0.0####"/>
    <numFmt numFmtId="202" formatCode="#,##0.0;\-#,##0.0;0"/>
    <numFmt numFmtId="203" formatCode="dd/mm/yyyy;@"/>
    <numFmt numFmtId="204" formatCode="0&quot; &quot;;;"/>
    <numFmt numFmtId="205" formatCode="0.0000;[Red]\-0.0000;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 * #,##0.0_ ;_ * \-#,##0.0_ ;_ * &quot;-&quot;??_ ;_ @_ "/>
    <numFmt numFmtId="209" formatCode="_ * ###0"/>
    <numFmt numFmtId="210" formatCode="#,##0,,"/>
    <numFmt numFmtId="211" formatCode="_ * #,##0.0000_ ;_ * \-#,##0.0000_ ;_ * &quot;-&quot;????_ ;_ @_ "/>
    <numFmt numFmtId="212" formatCode="_ * #,##0.000_ ;_ * \-#,##0.000_ ;_ * &quot;-&quot;??_ ;_ @_ "/>
    <numFmt numFmtId="213" formatCode="_ * #,##0.0000_ ;_ * \-#,##0.0000_ ;_ * &quot;-&quot;??_ ;_ @_ "/>
    <numFmt numFmtId="214" formatCode="_ * #,##0.00000_ ;_ * \-#,##0.00000_ ;_ * &quot;-&quot;??_ ;_ @_ "/>
    <numFmt numFmtId="215" formatCode="_ * #,##0.000000_ ;_ * \-#,##0.000000_ ;_ * &quot;-&quot;??_ ;_ @_ "/>
    <numFmt numFmtId="216" formatCode="_ * #,##0.0000000_ ;_ * \-#,##0.0000000_ ;_ * &quot;-&quot;??_ ;_ @_ "/>
    <numFmt numFmtId="217" formatCode="0.00;\-0.00;0;"/>
    <numFmt numFmtId="218" formatCode="_ * #,##0.0_ ;_ * \-#,##0.0_ ;_ * &quot;-&quot;?_ ;_ @_ "/>
    <numFmt numFmtId="219" formatCode="#,##0.000000"/>
    <numFmt numFmtId="220" formatCode="#,##0.0_ ;\-#,##0.0\ "/>
    <numFmt numFmtId="221" formatCode="[$-807]dddd\,\ d\.\ mmmm\ yyyy"/>
    <numFmt numFmtId="222" formatCode="d/mm/yy;@"/>
    <numFmt numFmtId="223" formatCode="mmm\ yyyy"/>
    <numFmt numFmtId="224" formatCode="&quot;Ja&quot;;&quot;Ja&quot;;&quot;Nein&quot;"/>
    <numFmt numFmtId="225" formatCode="&quot;Wahr&quot;;&quot;Wahr&quot;;&quot;Falsch&quot;"/>
    <numFmt numFmtId="226" formatCode="&quot;Ein&quot;;&quot;Ein&quot;;&quot;Aus&quot;"/>
    <numFmt numFmtId="22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6"/>
      <color indexed="9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Alignment="1">
      <alignment horizontal="right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0" xfId="0" applyAlignment="1">
      <alignment horizontal="center"/>
    </xf>
    <xf numFmtId="0" fontId="0" fillId="4" borderId="5" xfId="0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72" fontId="0" fillId="5" borderId="4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4" xfId="0" applyNumberForma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8" fillId="0" borderId="8" xfId="0" applyFont="1" applyFill="1" applyBorder="1" applyAlignment="1">
      <alignment horizontal="center"/>
    </xf>
    <xf numFmtId="174" fontId="0" fillId="0" borderId="5" xfId="21" applyNumberFormat="1" applyFill="1" applyBorder="1" applyAlignment="1">
      <alignment horizontal="right" indent="1"/>
    </xf>
    <xf numFmtId="171" fontId="0" fillId="0" borderId="0" xfId="0" applyNumberFormat="1" applyAlignment="1">
      <alignment/>
    </xf>
    <xf numFmtId="0" fontId="0" fillId="3" borderId="0" xfId="0" applyFill="1" applyAlignment="1">
      <alignment/>
    </xf>
    <xf numFmtId="170" fontId="0" fillId="5" borderId="4" xfId="0" applyNumberForma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</cellXfs>
  <cellStyles count="10">
    <cellStyle name="Normal" xfId="0"/>
    <cellStyle name="Followed Hyperlink" xfId="15"/>
    <cellStyle name="Comma_IRBtemplate" xfId="16"/>
    <cellStyle name="Comma" xfId="17"/>
    <cellStyle name="Comma [0]" xfId="18"/>
    <cellStyle name="Hyperlink" xfId="19"/>
    <cellStyle name="Normal_BPV SST 2005 SST_Template_05060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Inputparam!$B$22</c:f>
              <c:strCache>
                <c:ptCount val="1"/>
                <c:pt idx="0">
                  <c:v>CHF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Inputparam!$C$22:$AZ$22</c:f>
              <c:numCache>
                <c:ptCount val="50"/>
                <c:pt idx="0">
                  <c:v>2.9770000000000003</c:v>
                </c:pt>
                <c:pt idx="1">
                  <c:v>2.625</c:v>
                </c:pt>
                <c:pt idx="2">
                  <c:v>2.661</c:v>
                </c:pt>
                <c:pt idx="3">
                  <c:v>2.724</c:v>
                </c:pt>
                <c:pt idx="4">
                  <c:v>2.82</c:v>
                </c:pt>
                <c:pt idx="5">
                  <c:v>2.872</c:v>
                </c:pt>
                <c:pt idx="6">
                  <c:v>2.926</c:v>
                </c:pt>
                <c:pt idx="7">
                  <c:v>2.96</c:v>
                </c:pt>
                <c:pt idx="8">
                  <c:v>3.021</c:v>
                </c:pt>
                <c:pt idx="9">
                  <c:v>3.064</c:v>
                </c:pt>
                <c:pt idx="10">
                  <c:v>3.1102426</c:v>
                </c:pt>
                <c:pt idx="11">
                  <c:v>3.1584297999999995</c:v>
                </c:pt>
                <c:pt idx="12">
                  <c:v>3.2121378999999997</c:v>
                </c:pt>
                <c:pt idx="13">
                  <c:v>3.2626876</c:v>
                </c:pt>
                <c:pt idx="14">
                  <c:v>3.3091710000000005</c:v>
                </c:pt>
                <c:pt idx="15">
                  <c:v>3.3214296999999995</c:v>
                </c:pt>
                <c:pt idx="16">
                  <c:v>3.3317566</c:v>
                </c:pt>
                <c:pt idx="17">
                  <c:v>3.3411638</c:v>
                </c:pt>
                <c:pt idx="18">
                  <c:v>3.3460781</c:v>
                </c:pt>
                <c:pt idx="19">
                  <c:v>3.3665515</c:v>
                </c:pt>
                <c:pt idx="20">
                  <c:v>3.3763332999999998</c:v>
                </c:pt>
                <c:pt idx="21">
                  <c:v>3.3759926000000005</c:v>
                </c:pt>
                <c:pt idx="22">
                  <c:v>3.3782758000000004</c:v>
                </c:pt>
                <c:pt idx="23">
                  <c:v>3.3786626</c:v>
                </c:pt>
                <c:pt idx="24">
                  <c:v>3.3832531</c:v>
                </c:pt>
                <c:pt idx="25">
                  <c:v>3.3604814</c:v>
                </c:pt>
                <c:pt idx="26">
                  <c:v>3.3328417999999997</c:v>
                </c:pt>
                <c:pt idx="27">
                  <c:v>3.3046398</c:v>
                </c:pt>
                <c:pt idx="28">
                  <c:v>3.3115907</c:v>
                </c:pt>
                <c:pt idx="29">
                  <c:v>3.3223456</c:v>
                </c:pt>
                <c:pt idx="30">
                  <c:v>3.3322817</c:v>
                </c:pt>
                <c:pt idx="31">
                  <c:v>3.3416319</c:v>
                </c:pt>
                <c:pt idx="32">
                  <c:v>3.3504308</c:v>
                </c:pt>
                <c:pt idx="33">
                  <c:v>3.3586924</c:v>
                </c:pt>
                <c:pt idx="34">
                  <c:v>3.3664821</c:v>
                </c:pt>
                <c:pt idx="35">
                  <c:v>3.3738401000000002</c:v>
                </c:pt>
                <c:pt idx="36">
                  <c:v>3.3808195999999997</c:v>
                </c:pt>
                <c:pt idx="37">
                  <c:v>3.3874139</c:v>
                </c:pt>
                <c:pt idx="38">
                  <c:v>3.3936705</c:v>
                </c:pt>
                <c:pt idx="39">
                  <c:v>3.3996154</c:v>
                </c:pt>
                <c:pt idx="40">
                  <c:v>3.405284</c:v>
                </c:pt>
                <c:pt idx="41">
                  <c:v>3.405284</c:v>
                </c:pt>
                <c:pt idx="42">
                  <c:v>3.405284</c:v>
                </c:pt>
                <c:pt idx="43">
                  <c:v>3.405284</c:v>
                </c:pt>
                <c:pt idx="44">
                  <c:v>3.405284</c:v>
                </c:pt>
                <c:pt idx="45">
                  <c:v>3.405284</c:v>
                </c:pt>
                <c:pt idx="46">
                  <c:v>3.405284</c:v>
                </c:pt>
                <c:pt idx="47">
                  <c:v>3.405284</c:v>
                </c:pt>
                <c:pt idx="48">
                  <c:v>3.405284</c:v>
                </c:pt>
                <c:pt idx="49">
                  <c:v>3.405284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Inputparam!$B$23</c:f>
              <c:strCache>
                <c:ptCount val="1"/>
                <c:pt idx="0">
                  <c:v>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Inputparam!$C$23:$AZ$23</c:f>
              <c:numCache>
                <c:ptCount val="50"/>
                <c:pt idx="0">
                  <c:v>4.053</c:v>
                </c:pt>
                <c:pt idx="1">
                  <c:v>3.984</c:v>
                </c:pt>
                <c:pt idx="2">
                  <c:v>4.055</c:v>
                </c:pt>
                <c:pt idx="3">
                  <c:v>4.111</c:v>
                </c:pt>
                <c:pt idx="4">
                  <c:v>4.14</c:v>
                </c:pt>
                <c:pt idx="5">
                  <c:v>4.2139999999999995</c:v>
                </c:pt>
                <c:pt idx="6">
                  <c:v>4.276</c:v>
                </c:pt>
                <c:pt idx="7">
                  <c:v>4.306</c:v>
                </c:pt>
                <c:pt idx="8">
                  <c:v>4.317</c:v>
                </c:pt>
                <c:pt idx="9">
                  <c:v>4.358</c:v>
                </c:pt>
                <c:pt idx="10">
                  <c:v>4.4142914</c:v>
                </c:pt>
                <c:pt idx="11">
                  <c:v>4.4749441</c:v>
                </c:pt>
                <c:pt idx="12">
                  <c:v>4.5354007</c:v>
                </c:pt>
                <c:pt idx="13">
                  <c:v>4.5906026</c:v>
                </c:pt>
                <c:pt idx="14">
                  <c:v>4.636</c:v>
                </c:pt>
                <c:pt idx="15">
                  <c:v>4.6681008</c:v>
                </c:pt>
                <c:pt idx="16">
                  <c:v>4.6883569</c:v>
                </c:pt>
                <c:pt idx="17">
                  <c:v>4.6992996</c:v>
                </c:pt>
                <c:pt idx="18">
                  <c:v>4.7036353</c:v>
                </c:pt>
                <c:pt idx="19">
                  <c:v>4.704</c:v>
                </c:pt>
                <c:pt idx="20">
                  <c:v>4.7026071</c:v>
                </c:pt>
                <c:pt idx="21">
                  <c:v>4.7000151</c:v>
                </c:pt>
                <c:pt idx="22">
                  <c:v>4.6963551</c:v>
                </c:pt>
                <c:pt idx="23">
                  <c:v>4.6917608</c:v>
                </c:pt>
                <c:pt idx="24">
                  <c:v>4.6863494999999995</c:v>
                </c:pt>
                <c:pt idx="25">
                  <c:v>4.6802848</c:v>
                </c:pt>
                <c:pt idx="26">
                  <c:v>4.673686099999999</c:v>
                </c:pt>
                <c:pt idx="27">
                  <c:v>4.6666868</c:v>
                </c:pt>
                <c:pt idx="28">
                  <c:v>4.659400300000001</c:v>
                </c:pt>
                <c:pt idx="29">
                  <c:v>4.652</c:v>
                </c:pt>
                <c:pt idx="30">
                  <c:v>4.6448595</c:v>
                </c:pt>
                <c:pt idx="31">
                  <c:v>4.6381046</c:v>
                </c:pt>
                <c:pt idx="32">
                  <c:v>4.6317186</c:v>
                </c:pt>
                <c:pt idx="33">
                  <c:v>4.625736099999999</c:v>
                </c:pt>
                <c:pt idx="34">
                  <c:v>4.6201394</c:v>
                </c:pt>
                <c:pt idx="35">
                  <c:v>4.6149284</c:v>
                </c:pt>
                <c:pt idx="36">
                  <c:v>4.6100904</c:v>
                </c:pt>
                <c:pt idx="37">
                  <c:v>4.6056517999999995</c:v>
                </c:pt>
                <c:pt idx="38">
                  <c:v>4.6015989</c:v>
                </c:pt>
                <c:pt idx="39">
                  <c:v>4.5979317</c:v>
                </c:pt>
                <c:pt idx="40">
                  <c:v>4.5946417</c:v>
                </c:pt>
                <c:pt idx="41">
                  <c:v>4.5917469</c:v>
                </c:pt>
                <c:pt idx="42">
                  <c:v>4.589237799999999</c:v>
                </c:pt>
                <c:pt idx="43">
                  <c:v>4.5871144</c:v>
                </c:pt>
                <c:pt idx="44">
                  <c:v>4.5853724</c:v>
                </c:pt>
                <c:pt idx="45">
                  <c:v>4.5840214999999995</c:v>
                </c:pt>
                <c:pt idx="46">
                  <c:v>4.5830562</c:v>
                </c:pt>
                <c:pt idx="47">
                  <c:v>4.582476600000001</c:v>
                </c:pt>
                <c:pt idx="48">
                  <c:v>4.5822826999999995</c:v>
                </c:pt>
                <c:pt idx="49">
                  <c:v>4.5824755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Inputparam!$B$24</c:f>
              <c:strCache>
                <c:ptCount val="1"/>
                <c:pt idx="0">
                  <c:v>USD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Inputparam!$C$24:$AZ$24</c:f>
              <c:numCache>
                <c:ptCount val="50"/>
                <c:pt idx="0">
                  <c:v>3.29</c:v>
                </c:pt>
                <c:pt idx="1">
                  <c:v>3.0953113</c:v>
                </c:pt>
                <c:pt idx="2">
                  <c:v>3.077051</c:v>
                </c:pt>
                <c:pt idx="3">
                  <c:v>3.3289029999999995</c:v>
                </c:pt>
                <c:pt idx="4">
                  <c:v>3.5112528</c:v>
                </c:pt>
                <c:pt idx="5">
                  <c:v>3.6410264999999997</c:v>
                </c:pt>
                <c:pt idx="6">
                  <c:v>3.8763182</c:v>
                </c:pt>
                <c:pt idx="7">
                  <c:v>4.0827899</c:v>
                </c:pt>
                <c:pt idx="8">
                  <c:v>4.1784168</c:v>
                </c:pt>
                <c:pt idx="9">
                  <c:v>4.3255627</c:v>
                </c:pt>
                <c:pt idx="10">
                  <c:v>4.4460568</c:v>
                </c:pt>
                <c:pt idx="11">
                  <c:v>4.5471562</c:v>
                </c:pt>
                <c:pt idx="12">
                  <c:v>4.6198102</c:v>
                </c:pt>
                <c:pt idx="13">
                  <c:v>4.6664372</c:v>
                </c:pt>
                <c:pt idx="14">
                  <c:v>4.6950339</c:v>
                </c:pt>
                <c:pt idx="15">
                  <c:v>4.7002414</c:v>
                </c:pt>
                <c:pt idx="16">
                  <c:v>4.7157771</c:v>
                </c:pt>
                <c:pt idx="17">
                  <c:v>4.7074801</c:v>
                </c:pt>
                <c:pt idx="18">
                  <c:v>4.7060902</c:v>
                </c:pt>
                <c:pt idx="19">
                  <c:v>4.6812838</c:v>
                </c:pt>
                <c:pt idx="20">
                  <c:v>4.661982399999999</c:v>
                </c:pt>
                <c:pt idx="21">
                  <c:v>4.6272016</c:v>
                </c:pt>
                <c:pt idx="22">
                  <c:v>4.618099</c:v>
                </c:pt>
                <c:pt idx="23">
                  <c:v>4.6072029</c:v>
                </c:pt>
                <c:pt idx="24">
                  <c:v>4.5930408</c:v>
                </c:pt>
                <c:pt idx="25">
                  <c:v>4.58103</c:v>
                </c:pt>
                <c:pt idx="26">
                  <c:v>4.5698078</c:v>
                </c:pt>
                <c:pt idx="27">
                  <c:v>4.5587813</c:v>
                </c:pt>
                <c:pt idx="28">
                  <c:v>4.5494188</c:v>
                </c:pt>
                <c:pt idx="29">
                  <c:v>4.5494188</c:v>
                </c:pt>
                <c:pt idx="30">
                  <c:v>4.5494188</c:v>
                </c:pt>
                <c:pt idx="31">
                  <c:v>4.5494188</c:v>
                </c:pt>
                <c:pt idx="32">
                  <c:v>4.5494188</c:v>
                </c:pt>
                <c:pt idx="33">
                  <c:v>4.5494188</c:v>
                </c:pt>
                <c:pt idx="34">
                  <c:v>4.5494188</c:v>
                </c:pt>
                <c:pt idx="35">
                  <c:v>4.5494188</c:v>
                </c:pt>
                <c:pt idx="36">
                  <c:v>4.5494188</c:v>
                </c:pt>
                <c:pt idx="37">
                  <c:v>4.5494188</c:v>
                </c:pt>
                <c:pt idx="38">
                  <c:v>4.5494188</c:v>
                </c:pt>
                <c:pt idx="39">
                  <c:v>4.5494188</c:v>
                </c:pt>
                <c:pt idx="40">
                  <c:v>4.5494188</c:v>
                </c:pt>
                <c:pt idx="41">
                  <c:v>4.5494188</c:v>
                </c:pt>
                <c:pt idx="42">
                  <c:v>4.5494188</c:v>
                </c:pt>
                <c:pt idx="43">
                  <c:v>4.5494188</c:v>
                </c:pt>
                <c:pt idx="44">
                  <c:v>4.5494188</c:v>
                </c:pt>
                <c:pt idx="45">
                  <c:v>4.5494188</c:v>
                </c:pt>
                <c:pt idx="46">
                  <c:v>4.5494188</c:v>
                </c:pt>
                <c:pt idx="47">
                  <c:v>4.5494188</c:v>
                </c:pt>
                <c:pt idx="48">
                  <c:v>4.5494188</c:v>
                </c:pt>
                <c:pt idx="49">
                  <c:v>4.5494188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Inputparam!$B$25</c:f>
              <c:strCache>
                <c:ptCount val="1"/>
                <c:pt idx="0">
                  <c:v>GBP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Inputparam!$C$25:$AZ$25</c:f>
              <c:numCache>
                <c:ptCount val="50"/>
                <c:pt idx="0">
                  <c:v>4.617</c:v>
                </c:pt>
                <c:pt idx="1">
                  <c:v>4.398</c:v>
                </c:pt>
                <c:pt idx="2">
                  <c:v>4.4510000000000005</c:v>
                </c:pt>
                <c:pt idx="3">
                  <c:v>4.458</c:v>
                </c:pt>
                <c:pt idx="4">
                  <c:v>4.496</c:v>
                </c:pt>
                <c:pt idx="5">
                  <c:v>4.547</c:v>
                </c:pt>
                <c:pt idx="6">
                  <c:v>4.577</c:v>
                </c:pt>
                <c:pt idx="7">
                  <c:v>4.565</c:v>
                </c:pt>
                <c:pt idx="8">
                  <c:v>4.563</c:v>
                </c:pt>
                <c:pt idx="9">
                  <c:v>4.565</c:v>
                </c:pt>
                <c:pt idx="10">
                  <c:v>4.5748329</c:v>
                </c:pt>
                <c:pt idx="11">
                  <c:v>4.587161399999999</c:v>
                </c:pt>
                <c:pt idx="12">
                  <c:v>4.5919829000000005</c:v>
                </c:pt>
                <c:pt idx="13">
                  <c:v>4.5792518</c:v>
                </c:pt>
                <c:pt idx="14">
                  <c:v>4.539</c:v>
                </c:pt>
                <c:pt idx="15">
                  <c:v>4.4754622</c:v>
                </c:pt>
                <c:pt idx="16">
                  <c:v>4.414463</c:v>
                </c:pt>
                <c:pt idx="17">
                  <c:v>4.4572219</c:v>
                </c:pt>
                <c:pt idx="18">
                  <c:v>4.5085182</c:v>
                </c:pt>
                <c:pt idx="19">
                  <c:v>4.5532314</c:v>
                </c:pt>
                <c:pt idx="20">
                  <c:v>4.5579894</c:v>
                </c:pt>
                <c:pt idx="21">
                  <c:v>4.5373893</c:v>
                </c:pt>
                <c:pt idx="22">
                  <c:v>4.5171994</c:v>
                </c:pt>
                <c:pt idx="23">
                  <c:v>4.4376497</c:v>
                </c:pt>
                <c:pt idx="24">
                  <c:v>4.369145700000001</c:v>
                </c:pt>
                <c:pt idx="25">
                  <c:v>4.3085334</c:v>
                </c:pt>
                <c:pt idx="26">
                  <c:v>4.2521822</c:v>
                </c:pt>
                <c:pt idx="27">
                  <c:v>4.1956575</c:v>
                </c:pt>
                <c:pt idx="28">
                  <c:v>4.2227141</c:v>
                </c:pt>
                <c:pt idx="29">
                  <c:v>4.2588574</c:v>
                </c:pt>
                <c:pt idx="30">
                  <c:v>4.2911779</c:v>
                </c:pt>
                <c:pt idx="31">
                  <c:v>4.2830763</c:v>
                </c:pt>
                <c:pt idx="32">
                  <c:v>4.2762883</c:v>
                </c:pt>
                <c:pt idx="33">
                  <c:v>4.2699768</c:v>
                </c:pt>
                <c:pt idx="34">
                  <c:v>4.2640083</c:v>
                </c:pt>
                <c:pt idx="35">
                  <c:v>4.2577279</c:v>
                </c:pt>
                <c:pt idx="36">
                  <c:v>4.2517826</c:v>
                </c:pt>
                <c:pt idx="37">
                  <c:v>4.2461356</c:v>
                </c:pt>
                <c:pt idx="38">
                  <c:v>4.2403233</c:v>
                </c:pt>
                <c:pt idx="39">
                  <c:v>4.2221325</c:v>
                </c:pt>
                <c:pt idx="40">
                  <c:v>4.2050681</c:v>
                </c:pt>
                <c:pt idx="41">
                  <c:v>4.1888822999999995</c:v>
                </c:pt>
                <c:pt idx="42">
                  <c:v>4.1734526</c:v>
                </c:pt>
                <c:pt idx="43">
                  <c:v>4.158726</c:v>
                </c:pt>
                <c:pt idx="44">
                  <c:v>4.1446177</c:v>
                </c:pt>
                <c:pt idx="45">
                  <c:v>4.1311619</c:v>
                </c:pt>
                <c:pt idx="46">
                  <c:v>4.1182795</c:v>
                </c:pt>
                <c:pt idx="47">
                  <c:v>4.1083982</c:v>
                </c:pt>
                <c:pt idx="48">
                  <c:v>4.1050924</c:v>
                </c:pt>
                <c:pt idx="49">
                  <c:v>4.108380100000001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Inputparam!$B$26</c:f>
              <c:strCache>
                <c:ptCount val="1"/>
                <c:pt idx="0">
                  <c:v>JPY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Inputparam!$C$26:$AZ$26</c:f>
              <c:numCache>
                <c:ptCount val="50"/>
                <c:pt idx="0">
                  <c:v>0.603</c:v>
                </c:pt>
                <c:pt idx="1">
                  <c:v>0.712</c:v>
                </c:pt>
                <c:pt idx="2">
                  <c:v>0.785</c:v>
                </c:pt>
                <c:pt idx="3">
                  <c:v>0.897</c:v>
                </c:pt>
                <c:pt idx="4">
                  <c:v>1.023</c:v>
                </c:pt>
                <c:pt idx="5">
                  <c:v>1.0959999999999999</c:v>
                </c:pt>
                <c:pt idx="6">
                  <c:v>1.179</c:v>
                </c:pt>
                <c:pt idx="7">
                  <c:v>1.266</c:v>
                </c:pt>
                <c:pt idx="8">
                  <c:v>1.396</c:v>
                </c:pt>
                <c:pt idx="9">
                  <c:v>1.547</c:v>
                </c:pt>
                <c:pt idx="10">
                  <c:v>1.5756137</c:v>
                </c:pt>
                <c:pt idx="11">
                  <c:v>1.6447116000000002</c:v>
                </c:pt>
                <c:pt idx="12">
                  <c:v>1.7805817000000002</c:v>
                </c:pt>
                <c:pt idx="13">
                  <c:v>1.8500778999999998</c:v>
                </c:pt>
                <c:pt idx="14">
                  <c:v>1.9065247</c:v>
                </c:pt>
                <c:pt idx="15">
                  <c:v>1.9681313999999999</c:v>
                </c:pt>
                <c:pt idx="16">
                  <c:v>2.0404384</c:v>
                </c:pt>
                <c:pt idx="17">
                  <c:v>2.0918136</c:v>
                </c:pt>
                <c:pt idx="18">
                  <c:v>2.1578000999999998</c:v>
                </c:pt>
                <c:pt idx="19">
                  <c:v>2.1996818</c:v>
                </c:pt>
                <c:pt idx="20">
                  <c:v>2.2430470000000002</c:v>
                </c:pt>
                <c:pt idx="21">
                  <c:v>2.2640146</c:v>
                </c:pt>
                <c:pt idx="22">
                  <c:v>2.363121</c:v>
                </c:pt>
                <c:pt idx="23">
                  <c:v>2.3808984</c:v>
                </c:pt>
                <c:pt idx="24">
                  <c:v>2.3821083</c:v>
                </c:pt>
                <c:pt idx="25">
                  <c:v>2.4573571999999997</c:v>
                </c:pt>
                <c:pt idx="26">
                  <c:v>2.4995321</c:v>
                </c:pt>
                <c:pt idx="27">
                  <c:v>2.499848</c:v>
                </c:pt>
                <c:pt idx="28">
                  <c:v>2.5116383</c:v>
                </c:pt>
                <c:pt idx="29">
                  <c:v>2.5144637000000003</c:v>
                </c:pt>
                <c:pt idx="30">
                  <c:v>2.5222314</c:v>
                </c:pt>
                <c:pt idx="31">
                  <c:v>2.5309532</c:v>
                </c:pt>
                <c:pt idx="32">
                  <c:v>2.5392719</c:v>
                </c:pt>
                <c:pt idx="33">
                  <c:v>2.5470875</c:v>
                </c:pt>
                <c:pt idx="34">
                  <c:v>2.5544579</c:v>
                </c:pt>
                <c:pt idx="35">
                  <c:v>2.5614196999999996</c:v>
                </c:pt>
                <c:pt idx="36">
                  <c:v>2.5680234</c:v>
                </c:pt>
                <c:pt idx="37">
                  <c:v>2.5742626</c:v>
                </c:pt>
                <c:pt idx="38">
                  <c:v>2.5801822</c:v>
                </c:pt>
                <c:pt idx="39">
                  <c:v>2.5858035</c:v>
                </c:pt>
                <c:pt idx="40">
                  <c:v>2.5912677</c:v>
                </c:pt>
                <c:pt idx="41">
                  <c:v>2.5960752</c:v>
                </c:pt>
                <c:pt idx="42">
                  <c:v>2.6002419999999997</c:v>
                </c:pt>
                <c:pt idx="43">
                  <c:v>2.603768</c:v>
                </c:pt>
                <c:pt idx="44">
                  <c:v>2.6066603</c:v>
                </c:pt>
                <c:pt idx="45">
                  <c:v>2.6089029999999998</c:v>
                </c:pt>
                <c:pt idx="46">
                  <c:v>2.6105049</c:v>
                </c:pt>
                <c:pt idx="47">
                  <c:v>2.6114661</c:v>
                </c:pt>
                <c:pt idx="48">
                  <c:v>2.6117865</c:v>
                </c:pt>
                <c:pt idx="49">
                  <c:v>2.6114643</c:v>
                </c:pt>
              </c:numCache>
            </c:numRef>
          </c:val>
          <c:smooth val="0"/>
        </c:ser>
        <c:marker val="1"/>
        <c:axId val="11431496"/>
        <c:axId val="35774601"/>
      </c:lineChart>
      <c:catAx>
        <c:axId val="114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74601"/>
        <c:crosses val="autoZero"/>
        <c:auto val="1"/>
        <c:lblOffset val="100"/>
        <c:noMultiLvlLbl val="0"/>
      </c:catAx>
      <c:valAx>
        <c:axId val="35774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31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U11100003\Local%20Settings\Temporary%20Internet%20Files\OLKF\Basel%20II%20-%20Credit%20risk%20charge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svg\Desktop\VaR%20Model%20for%20B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"/>
      <sheetName val="Data"/>
      <sheetName val="Basel II Output"/>
      <sheetName val="Tabelle1"/>
      <sheetName val="Summary"/>
      <sheetName val="Checks"/>
      <sheetName val="Related entities"/>
      <sheetName val="Current"/>
      <sheetName val="Operational risk"/>
      <sheetName val="Notes"/>
      <sheetName val="#BEZU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ValueAtRisk"/>
      <sheetName val="Stressed Matrix"/>
      <sheetName val="VaRMatrix"/>
      <sheetName val="All_Diskrete_Returns_CHF"/>
      <sheetName val="Equity Indices"/>
      <sheetName val="FI"/>
      <sheetName val="RealEstate"/>
      <sheetName val="Credit Yields"/>
      <sheetName val="FX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10"/>
    <pageSetUpPr fitToPage="1"/>
  </sheetPr>
  <dimension ref="A1:IV61"/>
  <sheetViews>
    <sheetView showGridLines="0" tabSelected="1" zoomScale="75" zoomScaleNormal="75" workbookViewId="0" topLeftCell="A10">
      <pane xSplit="2" topLeftCell="C1" activePane="topRight" state="frozen"/>
      <selection pane="topLeft" activeCell="A1" sqref="A1"/>
      <selection pane="topRight" activeCell="S34" sqref="S34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6" width="9.28125" style="0" customWidth="1"/>
    <col min="7" max="16384" width="5.7109375" style="0" customWidth="1"/>
  </cols>
  <sheetData>
    <row r="1" spans="1:256" s="3" customFormat="1" ht="21" thickBot="1">
      <c r="A1" s="1">
        <v>3</v>
      </c>
      <c r="B1" s="2" t="s">
        <v>0</v>
      </c>
      <c r="K1" s="4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" s="8" customFormat="1" ht="19.5" customHeight="1">
      <c r="A2" s="6"/>
      <c r="B2" s="7" t="str">
        <f>Inputparam!C6</f>
        <v>x</v>
      </c>
    </row>
    <row r="3" spans="1:5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11" ht="15">
      <c r="B4" s="10" t="s">
        <v>1</v>
      </c>
      <c r="C4" s="11"/>
      <c r="D4" s="11"/>
      <c r="E4" s="11"/>
      <c r="F4" s="10"/>
      <c r="G4" s="10"/>
      <c r="H4" s="10"/>
      <c r="I4" s="10"/>
      <c r="J4" s="10"/>
      <c r="K4" s="10"/>
    </row>
    <row r="5" ht="7.5" customHeight="1">
      <c r="B5" s="12"/>
    </row>
    <row r="6" spans="2:11" ht="12.75">
      <c r="B6" s="12" t="s">
        <v>2</v>
      </c>
      <c r="C6" s="13" t="s">
        <v>3</v>
      </c>
      <c r="D6" s="14"/>
      <c r="E6" s="14"/>
      <c r="F6" s="14"/>
      <c r="G6" s="14"/>
      <c r="H6" s="14"/>
      <c r="I6" s="14"/>
      <c r="J6" s="14"/>
      <c r="K6" s="15"/>
    </row>
    <row r="7" ht="12.75">
      <c r="C7" s="16"/>
    </row>
    <row r="8" spans="1:56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2:11" ht="15">
      <c r="B9" s="10" t="s">
        <v>4</v>
      </c>
      <c r="C9" s="11"/>
      <c r="D9" s="11"/>
      <c r="E9" s="11"/>
      <c r="F9" s="10"/>
      <c r="G9" s="10"/>
      <c r="H9" s="10"/>
      <c r="I9" s="10"/>
      <c r="J9" s="10"/>
      <c r="K9" s="10"/>
    </row>
    <row r="10" ht="7.5" customHeight="1">
      <c r="B10" s="12"/>
    </row>
    <row r="11" spans="2:11" ht="12.75">
      <c r="B11" s="12" t="s">
        <v>5</v>
      </c>
      <c r="C11" s="17"/>
      <c r="E11" s="18">
        <f>IF(AND(NOT(ISBLANK(C11)),type_i_of_insurer=0),"! Wrong input !","")</f>
      </c>
      <c r="K11" s="19">
        <f>UPPER(C11)</f>
      </c>
    </row>
    <row r="12" spans="2:11" s="9" customFormat="1" ht="7.5" customHeight="1">
      <c r="B12" s="20"/>
      <c r="C12" s="21"/>
      <c r="K12" s="22"/>
    </row>
    <row r="13" spans="2:11" ht="12.75">
      <c r="B13" s="12"/>
      <c r="C13" s="12" t="s">
        <v>6</v>
      </c>
      <c r="D13" s="23" t="s">
        <v>7</v>
      </c>
      <c r="E13" t="s">
        <v>8</v>
      </c>
      <c r="F13" s="16"/>
      <c r="K13" s="19"/>
    </row>
    <row r="14" spans="2:11" ht="12.75">
      <c r="B14" s="12"/>
      <c r="D14" s="23" t="s">
        <v>9</v>
      </c>
      <c r="E14" t="s">
        <v>8</v>
      </c>
      <c r="F14" s="16"/>
      <c r="K14" s="19"/>
    </row>
    <row r="15" spans="4:11" ht="12.75">
      <c r="D15" s="24" t="s">
        <v>10</v>
      </c>
      <c r="F15" s="16"/>
      <c r="K15" s="16">
        <f>IF(K11="LIFE",1,0)+IF(OR(K11="NONLIFE",K11="NON LIFE",K11="NON-LIFE"),2,0)+IF(K11="HEALTH",3,0)</f>
        <v>0</v>
      </c>
    </row>
    <row r="16" spans="1:56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11" ht="15">
      <c r="B18" s="10" t="s">
        <v>29</v>
      </c>
      <c r="C18" s="11"/>
      <c r="D18" s="11"/>
      <c r="E18" s="11"/>
      <c r="F18" s="10"/>
      <c r="G18" s="10"/>
      <c r="H18" s="10"/>
      <c r="I18" s="10"/>
      <c r="J18" s="10"/>
      <c r="K18" s="10"/>
    </row>
    <row r="19" spans="2:7" ht="12.75">
      <c r="B19" t="s">
        <v>28</v>
      </c>
      <c r="G19" t="s">
        <v>11</v>
      </c>
    </row>
    <row r="20" ht="7.5" customHeight="1"/>
    <row r="21" spans="2:52" s="25" customFormat="1" ht="15.75" customHeight="1">
      <c r="B21" s="26" t="s">
        <v>12</v>
      </c>
      <c r="C21" s="27">
        <v>1</v>
      </c>
      <c r="D21" s="28">
        <f aca="true" t="shared" si="0" ref="D21:AI21">1+C21</f>
        <v>2</v>
      </c>
      <c r="E21" s="28">
        <f t="shared" si="0"/>
        <v>3</v>
      </c>
      <c r="F21" s="28">
        <f t="shared" si="0"/>
        <v>4</v>
      </c>
      <c r="G21" s="28">
        <f t="shared" si="0"/>
        <v>5</v>
      </c>
      <c r="H21" s="28">
        <f t="shared" si="0"/>
        <v>6</v>
      </c>
      <c r="I21" s="28">
        <f t="shared" si="0"/>
        <v>7</v>
      </c>
      <c r="J21" s="28">
        <f t="shared" si="0"/>
        <v>8</v>
      </c>
      <c r="K21" s="28">
        <f t="shared" si="0"/>
        <v>9</v>
      </c>
      <c r="L21" s="28">
        <f t="shared" si="0"/>
        <v>10</v>
      </c>
      <c r="M21" s="28">
        <f t="shared" si="0"/>
        <v>11</v>
      </c>
      <c r="N21" s="28">
        <f t="shared" si="0"/>
        <v>12</v>
      </c>
      <c r="O21" s="28">
        <f t="shared" si="0"/>
        <v>13</v>
      </c>
      <c r="P21" s="28">
        <f t="shared" si="0"/>
        <v>14</v>
      </c>
      <c r="Q21" s="28">
        <f t="shared" si="0"/>
        <v>15</v>
      </c>
      <c r="R21" s="28">
        <f t="shared" si="0"/>
        <v>16</v>
      </c>
      <c r="S21" s="28">
        <f t="shared" si="0"/>
        <v>17</v>
      </c>
      <c r="T21" s="28">
        <f t="shared" si="0"/>
        <v>18</v>
      </c>
      <c r="U21" s="28">
        <f t="shared" si="0"/>
        <v>19</v>
      </c>
      <c r="V21" s="28">
        <f t="shared" si="0"/>
        <v>20</v>
      </c>
      <c r="W21" s="28">
        <f t="shared" si="0"/>
        <v>21</v>
      </c>
      <c r="X21" s="28">
        <f t="shared" si="0"/>
        <v>22</v>
      </c>
      <c r="Y21" s="28">
        <f t="shared" si="0"/>
        <v>23</v>
      </c>
      <c r="Z21" s="28">
        <f t="shared" si="0"/>
        <v>24</v>
      </c>
      <c r="AA21" s="28">
        <f t="shared" si="0"/>
        <v>25</v>
      </c>
      <c r="AB21" s="28">
        <f t="shared" si="0"/>
        <v>26</v>
      </c>
      <c r="AC21" s="28">
        <f t="shared" si="0"/>
        <v>27</v>
      </c>
      <c r="AD21" s="28">
        <f t="shared" si="0"/>
        <v>28</v>
      </c>
      <c r="AE21" s="28">
        <f t="shared" si="0"/>
        <v>29</v>
      </c>
      <c r="AF21" s="28">
        <f t="shared" si="0"/>
        <v>30</v>
      </c>
      <c r="AG21" s="28">
        <f t="shared" si="0"/>
        <v>31</v>
      </c>
      <c r="AH21" s="28">
        <f t="shared" si="0"/>
        <v>32</v>
      </c>
      <c r="AI21" s="28">
        <f t="shared" si="0"/>
        <v>33</v>
      </c>
      <c r="AJ21" s="28">
        <f aca="true" t="shared" si="1" ref="AJ21:AZ21">1+AI21</f>
        <v>34</v>
      </c>
      <c r="AK21" s="28">
        <f t="shared" si="1"/>
        <v>35</v>
      </c>
      <c r="AL21" s="28">
        <f t="shared" si="1"/>
        <v>36</v>
      </c>
      <c r="AM21" s="28">
        <f t="shared" si="1"/>
        <v>37</v>
      </c>
      <c r="AN21" s="28">
        <f t="shared" si="1"/>
        <v>38</v>
      </c>
      <c r="AO21" s="28">
        <f t="shared" si="1"/>
        <v>39</v>
      </c>
      <c r="AP21" s="28">
        <f t="shared" si="1"/>
        <v>40</v>
      </c>
      <c r="AQ21" s="28">
        <f t="shared" si="1"/>
        <v>41</v>
      </c>
      <c r="AR21" s="28">
        <f t="shared" si="1"/>
        <v>42</v>
      </c>
      <c r="AS21" s="28">
        <f t="shared" si="1"/>
        <v>43</v>
      </c>
      <c r="AT21" s="28">
        <f t="shared" si="1"/>
        <v>44</v>
      </c>
      <c r="AU21" s="28">
        <f t="shared" si="1"/>
        <v>45</v>
      </c>
      <c r="AV21" s="28">
        <f t="shared" si="1"/>
        <v>46</v>
      </c>
      <c r="AW21" s="28">
        <f t="shared" si="1"/>
        <v>47</v>
      </c>
      <c r="AX21" s="28">
        <f t="shared" si="1"/>
        <v>48</v>
      </c>
      <c r="AY21" s="28">
        <f t="shared" si="1"/>
        <v>49</v>
      </c>
      <c r="AZ21" s="28">
        <f t="shared" si="1"/>
        <v>50</v>
      </c>
    </row>
    <row r="22" spans="2:52" ht="12.75">
      <c r="B22" s="29" t="s">
        <v>13</v>
      </c>
      <c r="C22" s="46">
        <v>2.9770000000000003</v>
      </c>
      <c r="D22" s="30">
        <v>2.625</v>
      </c>
      <c r="E22" s="30">
        <v>2.661</v>
      </c>
      <c r="F22" s="30">
        <v>2.724</v>
      </c>
      <c r="G22" s="30">
        <v>2.82</v>
      </c>
      <c r="H22" s="30">
        <v>2.872</v>
      </c>
      <c r="I22" s="30">
        <v>2.926</v>
      </c>
      <c r="J22" s="30">
        <v>2.96</v>
      </c>
      <c r="K22" s="30">
        <v>3.021</v>
      </c>
      <c r="L22" s="30">
        <v>3.064</v>
      </c>
      <c r="M22" s="30">
        <v>3.1102426</v>
      </c>
      <c r="N22" s="30">
        <v>3.1584297999999995</v>
      </c>
      <c r="O22" s="30">
        <v>3.2121378999999997</v>
      </c>
      <c r="P22" s="30">
        <v>3.2626876</v>
      </c>
      <c r="Q22" s="30">
        <v>3.3091710000000005</v>
      </c>
      <c r="R22" s="30">
        <v>3.3214296999999995</v>
      </c>
      <c r="S22" s="30">
        <v>3.3317566</v>
      </c>
      <c r="T22" s="30">
        <v>3.3411638</v>
      </c>
      <c r="U22" s="30">
        <v>3.3460781</v>
      </c>
      <c r="V22" s="30">
        <v>3.3665515</v>
      </c>
      <c r="W22" s="30">
        <v>3.3763332999999998</v>
      </c>
      <c r="X22" s="30">
        <v>3.3759926000000005</v>
      </c>
      <c r="Y22" s="30">
        <v>3.3782758000000004</v>
      </c>
      <c r="Z22" s="30">
        <v>3.3786626</v>
      </c>
      <c r="AA22" s="30">
        <v>3.3832531</v>
      </c>
      <c r="AB22" s="30">
        <v>3.3604814</v>
      </c>
      <c r="AC22" s="30">
        <v>3.3328417999999997</v>
      </c>
      <c r="AD22" s="30">
        <v>3.3046398</v>
      </c>
      <c r="AE22" s="30">
        <v>3.3115907</v>
      </c>
      <c r="AF22" s="30">
        <v>3.3223456</v>
      </c>
      <c r="AG22" s="30">
        <v>3.3322817</v>
      </c>
      <c r="AH22" s="30">
        <v>3.3416319</v>
      </c>
      <c r="AI22" s="30">
        <v>3.3504308</v>
      </c>
      <c r="AJ22" s="30">
        <v>3.3586924</v>
      </c>
      <c r="AK22" s="30">
        <v>3.3664821</v>
      </c>
      <c r="AL22" s="30">
        <v>3.3738401000000002</v>
      </c>
      <c r="AM22" s="30">
        <v>3.3808195999999997</v>
      </c>
      <c r="AN22" s="30">
        <v>3.3874139</v>
      </c>
      <c r="AO22" s="30">
        <v>3.3936705</v>
      </c>
      <c r="AP22" s="30">
        <v>3.3996154</v>
      </c>
      <c r="AQ22" s="30">
        <v>3.405284</v>
      </c>
      <c r="AR22" s="30">
        <v>3.405284</v>
      </c>
      <c r="AS22" s="30">
        <v>3.405284</v>
      </c>
      <c r="AT22" s="30">
        <v>3.405284</v>
      </c>
      <c r="AU22" s="30">
        <v>3.405284</v>
      </c>
      <c r="AV22" s="30">
        <v>3.405284</v>
      </c>
      <c r="AW22" s="30">
        <v>3.405284</v>
      </c>
      <c r="AX22" s="30">
        <v>3.405284</v>
      </c>
      <c r="AY22" s="30">
        <v>3.405284</v>
      </c>
      <c r="AZ22" s="30">
        <v>3.405284</v>
      </c>
    </row>
    <row r="23" spans="2:52" s="9" customFormat="1" ht="12.75">
      <c r="B23" s="31" t="s">
        <v>14</v>
      </c>
      <c r="C23" s="47">
        <v>4.053</v>
      </c>
      <c r="D23" s="32">
        <v>3.984</v>
      </c>
      <c r="E23" s="32">
        <v>4.055</v>
      </c>
      <c r="F23" s="32">
        <v>4.111</v>
      </c>
      <c r="G23" s="32">
        <v>4.14</v>
      </c>
      <c r="H23" s="32">
        <v>4.2139999999999995</v>
      </c>
      <c r="I23" s="32">
        <v>4.276</v>
      </c>
      <c r="J23" s="32">
        <v>4.306</v>
      </c>
      <c r="K23" s="32">
        <v>4.317</v>
      </c>
      <c r="L23" s="32">
        <v>4.358</v>
      </c>
      <c r="M23" s="32">
        <v>4.4142914</v>
      </c>
      <c r="N23" s="32">
        <v>4.4749441</v>
      </c>
      <c r="O23" s="32">
        <v>4.5354007</v>
      </c>
      <c r="P23" s="32">
        <v>4.5906026</v>
      </c>
      <c r="Q23" s="32">
        <v>4.636</v>
      </c>
      <c r="R23" s="32">
        <v>4.6681008</v>
      </c>
      <c r="S23" s="32">
        <v>4.6883569</v>
      </c>
      <c r="T23" s="32">
        <v>4.6992996</v>
      </c>
      <c r="U23" s="32">
        <v>4.7036353</v>
      </c>
      <c r="V23" s="32">
        <v>4.704</v>
      </c>
      <c r="W23" s="32">
        <v>4.7026071</v>
      </c>
      <c r="X23" s="32">
        <v>4.7000151</v>
      </c>
      <c r="Y23" s="32">
        <v>4.6963551</v>
      </c>
      <c r="Z23" s="32">
        <v>4.6917608</v>
      </c>
      <c r="AA23" s="32">
        <v>4.6863494999999995</v>
      </c>
      <c r="AB23" s="32">
        <v>4.6802848</v>
      </c>
      <c r="AC23" s="32">
        <v>4.673686099999999</v>
      </c>
      <c r="AD23" s="32">
        <v>4.6666868</v>
      </c>
      <c r="AE23" s="32">
        <v>4.659400300000001</v>
      </c>
      <c r="AF23" s="32">
        <v>4.652</v>
      </c>
      <c r="AG23" s="32">
        <v>4.6448595</v>
      </c>
      <c r="AH23" s="32">
        <v>4.6381046</v>
      </c>
      <c r="AI23" s="32">
        <v>4.6317186</v>
      </c>
      <c r="AJ23" s="32">
        <v>4.625736099999999</v>
      </c>
      <c r="AK23" s="32">
        <v>4.6201394</v>
      </c>
      <c r="AL23" s="32">
        <v>4.6149284</v>
      </c>
      <c r="AM23" s="32">
        <v>4.6100904</v>
      </c>
      <c r="AN23" s="32">
        <v>4.6056517999999995</v>
      </c>
      <c r="AO23" s="32">
        <v>4.6015989</v>
      </c>
      <c r="AP23" s="32">
        <v>4.5979317</v>
      </c>
      <c r="AQ23" s="32">
        <v>4.5946417</v>
      </c>
      <c r="AR23" s="32">
        <v>4.5917469</v>
      </c>
      <c r="AS23" s="32">
        <v>4.589237799999999</v>
      </c>
      <c r="AT23" s="32">
        <v>4.5871144</v>
      </c>
      <c r="AU23" s="32">
        <v>4.5853724</v>
      </c>
      <c r="AV23" s="32">
        <v>4.5840214999999995</v>
      </c>
      <c r="AW23" s="32">
        <v>4.5830562</v>
      </c>
      <c r="AX23" s="32">
        <v>4.582476600000001</v>
      </c>
      <c r="AY23" s="32">
        <v>4.5822826999999995</v>
      </c>
      <c r="AZ23" s="32">
        <v>4.5824755</v>
      </c>
    </row>
    <row r="24" spans="2:52" s="9" customFormat="1" ht="12.75">
      <c r="B24" s="33" t="s">
        <v>15</v>
      </c>
      <c r="C24" s="48">
        <v>3.29</v>
      </c>
      <c r="D24" s="34">
        <v>3.0953113</v>
      </c>
      <c r="E24" s="34">
        <v>3.077051</v>
      </c>
      <c r="F24" s="34">
        <v>3.3289029999999995</v>
      </c>
      <c r="G24" s="34">
        <v>3.5112528</v>
      </c>
      <c r="H24" s="34">
        <v>3.6410264999999997</v>
      </c>
      <c r="I24" s="34">
        <v>3.8763182</v>
      </c>
      <c r="J24" s="34">
        <v>4.0827899</v>
      </c>
      <c r="K24" s="34">
        <v>4.1784168</v>
      </c>
      <c r="L24" s="34">
        <v>4.3255627</v>
      </c>
      <c r="M24" s="34">
        <v>4.4460568</v>
      </c>
      <c r="N24" s="34">
        <v>4.5471562</v>
      </c>
      <c r="O24" s="34">
        <v>4.6198102</v>
      </c>
      <c r="P24" s="34">
        <v>4.6664372</v>
      </c>
      <c r="Q24" s="34">
        <v>4.6950339</v>
      </c>
      <c r="R24" s="34">
        <v>4.7002414</v>
      </c>
      <c r="S24" s="34">
        <v>4.7157771</v>
      </c>
      <c r="T24" s="34">
        <v>4.7074801</v>
      </c>
      <c r="U24" s="34">
        <v>4.7060902</v>
      </c>
      <c r="V24" s="34">
        <v>4.6812838</v>
      </c>
      <c r="W24" s="34">
        <v>4.661982399999999</v>
      </c>
      <c r="X24" s="34">
        <v>4.6272016</v>
      </c>
      <c r="Y24" s="34">
        <v>4.618099</v>
      </c>
      <c r="Z24" s="34">
        <v>4.6072029</v>
      </c>
      <c r="AA24" s="34">
        <v>4.5930408</v>
      </c>
      <c r="AB24" s="34">
        <v>4.58103</v>
      </c>
      <c r="AC24" s="34">
        <v>4.5698078</v>
      </c>
      <c r="AD24" s="34">
        <v>4.5587813</v>
      </c>
      <c r="AE24" s="34">
        <v>4.5494188</v>
      </c>
      <c r="AF24" s="34">
        <v>4.5494188</v>
      </c>
      <c r="AG24" s="34">
        <v>4.5494188</v>
      </c>
      <c r="AH24" s="34">
        <v>4.5494188</v>
      </c>
      <c r="AI24" s="34">
        <v>4.5494188</v>
      </c>
      <c r="AJ24" s="34">
        <v>4.5494188</v>
      </c>
      <c r="AK24" s="34">
        <v>4.5494188</v>
      </c>
      <c r="AL24" s="34">
        <v>4.5494188</v>
      </c>
      <c r="AM24" s="34">
        <v>4.5494188</v>
      </c>
      <c r="AN24" s="34">
        <v>4.5494188</v>
      </c>
      <c r="AO24" s="34">
        <v>4.5494188</v>
      </c>
      <c r="AP24" s="34">
        <v>4.5494188</v>
      </c>
      <c r="AQ24" s="34">
        <v>4.5494188</v>
      </c>
      <c r="AR24" s="34">
        <v>4.5494188</v>
      </c>
      <c r="AS24" s="34">
        <v>4.5494188</v>
      </c>
      <c r="AT24" s="34">
        <v>4.5494188</v>
      </c>
      <c r="AU24" s="34">
        <v>4.5494188</v>
      </c>
      <c r="AV24" s="34">
        <v>4.5494188</v>
      </c>
      <c r="AW24" s="34">
        <v>4.5494188</v>
      </c>
      <c r="AX24" s="34">
        <v>4.5494188</v>
      </c>
      <c r="AY24" s="34">
        <v>4.5494188</v>
      </c>
      <c r="AZ24" s="34">
        <v>4.5494188</v>
      </c>
    </row>
    <row r="25" spans="2:52" s="9" customFormat="1" ht="12.75">
      <c r="B25" s="33" t="s">
        <v>16</v>
      </c>
      <c r="C25" s="48">
        <v>4.617</v>
      </c>
      <c r="D25" s="34">
        <v>4.398</v>
      </c>
      <c r="E25" s="34">
        <v>4.4510000000000005</v>
      </c>
      <c r="F25" s="34">
        <v>4.458</v>
      </c>
      <c r="G25" s="34">
        <v>4.496</v>
      </c>
      <c r="H25" s="34">
        <v>4.547</v>
      </c>
      <c r="I25" s="34">
        <v>4.577</v>
      </c>
      <c r="J25" s="34">
        <v>4.565</v>
      </c>
      <c r="K25" s="34">
        <v>4.563</v>
      </c>
      <c r="L25" s="34">
        <v>4.565</v>
      </c>
      <c r="M25" s="34">
        <v>4.5748329</v>
      </c>
      <c r="N25" s="34">
        <v>4.587161399999999</v>
      </c>
      <c r="O25" s="34">
        <v>4.5919829000000005</v>
      </c>
      <c r="P25" s="34">
        <v>4.5792518</v>
      </c>
      <c r="Q25" s="34">
        <v>4.539</v>
      </c>
      <c r="R25" s="34">
        <v>4.4754622</v>
      </c>
      <c r="S25" s="34">
        <v>4.414463</v>
      </c>
      <c r="T25" s="34">
        <v>4.4572219</v>
      </c>
      <c r="U25" s="34">
        <v>4.5085182</v>
      </c>
      <c r="V25" s="34">
        <v>4.5532314</v>
      </c>
      <c r="W25" s="34">
        <v>4.5579894</v>
      </c>
      <c r="X25" s="34">
        <v>4.5373893</v>
      </c>
      <c r="Y25" s="34">
        <v>4.5171994</v>
      </c>
      <c r="Z25" s="34">
        <v>4.4376497</v>
      </c>
      <c r="AA25" s="34">
        <v>4.369145700000001</v>
      </c>
      <c r="AB25" s="34">
        <v>4.3085334</v>
      </c>
      <c r="AC25" s="34">
        <v>4.2521822</v>
      </c>
      <c r="AD25" s="34">
        <v>4.1956575</v>
      </c>
      <c r="AE25" s="34">
        <v>4.2227141</v>
      </c>
      <c r="AF25" s="34">
        <v>4.2588574</v>
      </c>
      <c r="AG25" s="34">
        <v>4.2911779</v>
      </c>
      <c r="AH25" s="34">
        <v>4.2830763</v>
      </c>
      <c r="AI25" s="34">
        <v>4.2762883</v>
      </c>
      <c r="AJ25" s="34">
        <v>4.2699768</v>
      </c>
      <c r="AK25" s="34">
        <v>4.2640083</v>
      </c>
      <c r="AL25" s="34">
        <v>4.2577279</v>
      </c>
      <c r="AM25" s="34">
        <v>4.2517826</v>
      </c>
      <c r="AN25" s="34">
        <v>4.2461356</v>
      </c>
      <c r="AO25" s="34">
        <v>4.2403233</v>
      </c>
      <c r="AP25" s="34">
        <v>4.2221325</v>
      </c>
      <c r="AQ25" s="34">
        <v>4.2050681</v>
      </c>
      <c r="AR25" s="34">
        <v>4.1888822999999995</v>
      </c>
      <c r="AS25" s="34">
        <v>4.1734526</v>
      </c>
      <c r="AT25" s="34">
        <v>4.158726</v>
      </c>
      <c r="AU25" s="34">
        <v>4.1446177</v>
      </c>
      <c r="AV25" s="34">
        <v>4.1311619</v>
      </c>
      <c r="AW25" s="34">
        <v>4.1182795</v>
      </c>
      <c r="AX25" s="34">
        <v>4.1083982</v>
      </c>
      <c r="AY25" s="34">
        <v>4.1050924</v>
      </c>
      <c r="AZ25" s="34">
        <v>4.108380100000001</v>
      </c>
    </row>
    <row r="26" spans="2:52" s="9" customFormat="1" ht="12.75">
      <c r="B26" s="33" t="s">
        <v>17</v>
      </c>
      <c r="C26" s="48">
        <v>0.603</v>
      </c>
      <c r="D26" s="34">
        <v>0.712</v>
      </c>
      <c r="E26" s="34">
        <v>0.785</v>
      </c>
      <c r="F26" s="34">
        <v>0.897</v>
      </c>
      <c r="G26" s="34">
        <v>1.023</v>
      </c>
      <c r="H26" s="34">
        <v>1.0959999999999999</v>
      </c>
      <c r="I26" s="34">
        <v>1.179</v>
      </c>
      <c r="J26" s="34">
        <v>1.266</v>
      </c>
      <c r="K26" s="34">
        <v>1.396</v>
      </c>
      <c r="L26" s="34">
        <v>1.547</v>
      </c>
      <c r="M26" s="34">
        <v>1.5756137</v>
      </c>
      <c r="N26" s="34">
        <v>1.6447116000000002</v>
      </c>
      <c r="O26" s="34">
        <v>1.7805817000000002</v>
      </c>
      <c r="P26" s="34">
        <v>1.8500778999999998</v>
      </c>
      <c r="Q26" s="34">
        <v>1.9065247</v>
      </c>
      <c r="R26" s="34">
        <v>1.9681313999999999</v>
      </c>
      <c r="S26" s="34">
        <v>2.0404384</v>
      </c>
      <c r="T26" s="34">
        <v>2.0918136</v>
      </c>
      <c r="U26" s="34">
        <v>2.1578000999999998</v>
      </c>
      <c r="V26" s="34">
        <v>2.1996818</v>
      </c>
      <c r="W26" s="34">
        <v>2.2430470000000002</v>
      </c>
      <c r="X26" s="34">
        <v>2.2640146</v>
      </c>
      <c r="Y26" s="34">
        <v>2.363121</v>
      </c>
      <c r="Z26" s="34">
        <v>2.3808984</v>
      </c>
      <c r="AA26" s="34">
        <v>2.3821083</v>
      </c>
      <c r="AB26" s="34">
        <v>2.4573571999999997</v>
      </c>
      <c r="AC26" s="34">
        <v>2.4995321</v>
      </c>
      <c r="AD26" s="34">
        <v>2.499848</v>
      </c>
      <c r="AE26" s="34">
        <v>2.5116383</v>
      </c>
      <c r="AF26" s="34">
        <v>2.5144637000000003</v>
      </c>
      <c r="AG26" s="34">
        <v>2.5222314</v>
      </c>
      <c r="AH26" s="34">
        <v>2.5309532</v>
      </c>
      <c r="AI26" s="34">
        <v>2.5392719</v>
      </c>
      <c r="AJ26" s="34">
        <v>2.5470875</v>
      </c>
      <c r="AK26" s="34">
        <v>2.5544579</v>
      </c>
      <c r="AL26" s="34">
        <v>2.5614196999999996</v>
      </c>
      <c r="AM26" s="34">
        <v>2.5680234</v>
      </c>
      <c r="AN26" s="34">
        <v>2.5742626</v>
      </c>
      <c r="AO26" s="34">
        <v>2.5801822</v>
      </c>
      <c r="AP26" s="34">
        <v>2.5858035</v>
      </c>
      <c r="AQ26" s="34">
        <v>2.5912677</v>
      </c>
      <c r="AR26" s="34">
        <v>2.5960752</v>
      </c>
      <c r="AS26" s="34">
        <v>2.6002419999999997</v>
      </c>
      <c r="AT26" s="34">
        <v>2.603768</v>
      </c>
      <c r="AU26" s="34">
        <v>2.6066603</v>
      </c>
      <c r="AV26" s="34">
        <v>2.6089029999999998</v>
      </c>
      <c r="AW26" s="34">
        <v>2.6105049</v>
      </c>
      <c r="AX26" s="34">
        <v>2.6114661</v>
      </c>
      <c r="AY26" s="34">
        <v>2.6117865</v>
      </c>
      <c r="AZ26" s="34">
        <v>2.6114643</v>
      </c>
    </row>
    <row r="27" spans="2:52" s="9" customFormat="1" ht="12.75">
      <c r="B27" s="23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2:52" s="9" customFormat="1" ht="12.75">
      <c r="B28" s="23"/>
      <c r="C28" s="44"/>
      <c r="D28" s="44"/>
      <c r="E28" s="44"/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2:11" ht="15">
      <c r="B29" s="10" t="s">
        <v>18</v>
      </c>
      <c r="C29" s="10"/>
      <c r="D29" s="10"/>
      <c r="E29" s="10"/>
      <c r="F29" s="10"/>
      <c r="G29" s="10"/>
      <c r="H29" s="10"/>
      <c r="I29" s="10"/>
      <c r="J29" s="10"/>
      <c r="K29" s="10"/>
    </row>
    <row r="31" spans="2:52" ht="12.75">
      <c r="B31" s="26" t="s">
        <v>12</v>
      </c>
      <c r="C31" s="27">
        <v>1</v>
      </c>
      <c r="D31" s="28">
        <f aca="true" t="shared" si="2" ref="D31:AZ31">1+C31</f>
        <v>2</v>
      </c>
      <c r="E31" s="28">
        <f t="shared" si="2"/>
        <v>3</v>
      </c>
      <c r="F31" s="28">
        <f t="shared" si="2"/>
        <v>4</v>
      </c>
      <c r="G31" s="28">
        <f t="shared" si="2"/>
        <v>5</v>
      </c>
      <c r="H31" s="28">
        <f t="shared" si="2"/>
        <v>6</v>
      </c>
      <c r="I31" s="28">
        <f t="shared" si="2"/>
        <v>7</v>
      </c>
      <c r="J31" s="28">
        <f t="shared" si="2"/>
        <v>8</v>
      </c>
      <c r="K31" s="28">
        <f t="shared" si="2"/>
        <v>9</v>
      </c>
      <c r="L31" s="28">
        <f t="shared" si="2"/>
        <v>10</v>
      </c>
      <c r="M31" s="28">
        <f t="shared" si="2"/>
        <v>11</v>
      </c>
      <c r="N31" s="28">
        <f t="shared" si="2"/>
        <v>12</v>
      </c>
      <c r="O31" s="28">
        <f t="shared" si="2"/>
        <v>13</v>
      </c>
      <c r="P31" s="28">
        <f t="shared" si="2"/>
        <v>14</v>
      </c>
      <c r="Q31" s="28">
        <f t="shared" si="2"/>
        <v>15</v>
      </c>
      <c r="R31" s="28">
        <f t="shared" si="2"/>
        <v>16</v>
      </c>
      <c r="S31" s="28">
        <f t="shared" si="2"/>
        <v>17</v>
      </c>
      <c r="T31" s="28">
        <f t="shared" si="2"/>
        <v>18</v>
      </c>
      <c r="U31" s="28">
        <f t="shared" si="2"/>
        <v>19</v>
      </c>
      <c r="V31" s="28">
        <f t="shared" si="2"/>
        <v>20</v>
      </c>
      <c r="W31" s="28">
        <f t="shared" si="2"/>
        <v>21</v>
      </c>
      <c r="X31" s="28">
        <f t="shared" si="2"/>
        <v>22</v>
      </c>
      <c r="Y31" s="28">
        <f t="shared" si="2"/>
        <v>23</v>
      </c>
      <c r="Z31" s="28">
        <f t="shared" si="2"/>
        <v>24</v>
      </c>
      <c r="AA31" s="28">
        <f t="shared" si="2"/>
        <v>25</v>
      </c>
      <c r="AB31" s="28">
        <f t="shared" si="2"/>
        <v>26</v>
      </c>
      <c r="AC31" s="28">
        <f t="shared" si="2"/>
        <v>27</v>
      </c>
      <c r="AD31" s="28">
        <f t="shared" si="2"/>
        <v>28</v>
      </c>
      <c r="AE31" s="28">
        <f t="shared" si="2"/>
        <v>29</v>
      </c>
      <c r="AF31" s="28">
        <f t="shared" si="2"/>
        <v>30</v>
      </c>
      <c r="AG31" s="28">
        <f t="shared" si="2"/>
        <v>31</v>
      </c>
      <c r="AH31" s="28">
        <f t="shared" si="2"/>
        <v>32</v>
      </c>
      <c r="AI31" s="28">
        <f t="shared" si="2"/>
        <v>33</v>
      </c>
      <c r="AJ31" s="28">
        <f t="shared" si="2"/>
        <v>34</v>
      </c>
      <c r="AK31" s="28">
        <f t="shared" si="2"/>
        <v>35</v>
      </c>
      <c r="AL31" s="28">
        <f t="shared" si="2"/>
        <v>36</v>
      </c>
      <c r="AM31" s="28">
        <f t="shared" si="2"/>
        <v>37</v>
      </c>
      <c r="AN31" s="28">
        <f t="shared" si="2"/>
        <v>38</v>
      </c>
      <c r="AO31" s="28">
        <f t="shared" si="2"/>
        <v>39</v>
      </c>
      <c r="AP31" s="28">
        <f t="shared" si="2"/>
        <v>40</v>
      </c>
      <c r="AQ31" s="28">
        <f t="shared" si="2"/>
        <v>41</v>
      </c>
      <c r="AR31" s="28">
        <f t="shared" si="2"/>
        <v>42</v>
      </c>
      <c r="AS31" s="28">
        <f t="shared" si="2"/>
        <v>43</v>
      </c>
      <c r="AT31" s="28">
        <f t="shared" si="2"/>
        <v>44</v>
      </c>
      <c r="AU31" s="28">
        <f t="shared" si="2"/>
        <v>45</v>
      </c>
      <c r="AV31" s="28">
        <f t="shared" si="2"/>
        <v>46</v>
      </c>
      <c r="AW31" s="28">
        <f t="shared" si="2"/>
        <v>47</v>
      </c>
      <c r="AX31" s="28">
        <f t="shared" si="2"/>
        <v>48</v>
      </c>
      <c r="AY31" s="28">
        <f t="shared" si="2"/>
        <v>49</v>
      </c>
      <c r="AZ31" s="28">
        <f t="shared" si="2"/>
        <v>50</v>
      </c>
    </row>
    <row r="32" spans="1:52" s="36" customFormat="1" ht="12.75">
      <c r="A32"/>
      <c r="B32" s="29" t="s">
        <v>13</v>
      </c>
      <c r="C32" s="35">
        <f aca="true" t="shared" si="3" ref="C32:D36">(1+C22/100)^(-C$21)</f>
        <v>0.9710906318886741</v>
      </c>
      <c r="D32" s="35">
        <f t="shared" si="3"/>
        <v>0.9494971374144894</v>
      </c>
      <c r="E32" s="35">
        <f aca="true" t="shared" si="4" ref="E32:AZ32">(1+E22/100)^(-E$21)</f>
        <v>0.9242373796360887</v>
      </c>
      <c r="F32" s="35">
        <f t="shared" si="4"/>
        <v>0.8980743886042843</v>
      </c>
      <c r="G32" s="35">
        <f t="shared" si="4"/>
        <v>0.8701858206409455</v>
      </c>
      <c r="H32" s="35">
        <f t="shared" si="4"/>
        <v>0.8437560504813245</v>
      </c>
      <c r="I32" s="35">
        <f t="shared" si="4"/>
        <v>0.8171924278652134</v>
      </c>
      <c r="J32" s="35">
        <f t="shared" si="4"/>
        <v>0.7918660593925106</v>
      </c>
      <c r="K32" s="35">
        <f t="shared" si="4"/>
        <v>0.7650118274183962</v>
      </c>
      <c r="L32" s="35">
        <f t="shared" si="4"/>
        <v>0.739486180219994</v>
      </c>
      <c r="M32" s="35">
        <f t="shared" si="4"/>
        <v>0.7139702315442409</v>
      </c>
      <c r="N32" s="35">
        <f t="shared" si="4"/>
        <v>0.6885624319439198</v>
      </c>
      <c r="O32" s="35">
        <f t="shared" si="4"/>
        <v>0.6629792536644504</v>
      </c>
      <c r="P32" s="35">
        <f t="shared" si="4"/>
        <v>0.6379579615515525</v>
      </c>
      <c r="Q32" s="35">
        <f t="shared" si="4"/>
        <v>0.6136445073733316</v>
      </c>
      <c r="R32" s="35">
        <f t="shared" si="4"/>
        <v>0.5928618258782753</v>
      </c>
      <c r="S32" s="35">
        <f t="shared" si="4"/>
        <v>0.5728292567296372</v>
      </c>
      <c r="T32" s="35">
        <f t="shared" si="4"/>
        <v>0.5534517097433935</v>
      </c>
      <c r="U32" s="35">
        <f t="shared" si="4"/>
        <v>0.535074183090395</v>
      </c>
      <c r="V32" s="35">
        <f t="shared" si="4"/>
        <v>0.5157027497548324</v>
      </c>
      <c r="W32" s="35">
        <f t="shared" si="4"/>
        <v>0.49791636168917924</v>
      </c>
      <c r="X32" s="35">
        <f t="shared" si="4"/>
        <v>0.4816890375816098</v>
      </c>
      <c r="Y32" s="35">
        <f t="shared" si="4"/>
        <v>0.46572168143216397</v>
      </c>
      <c r="Z32" s="35">
        <f t="shared" si="4"/>
        <v>0.45046201316425843</v>
      </c>
      <c r="AA32" s="35">
        <f t="shared" si="4"/>
        <v>0.43525639089689433</v>
      </c>
      <c r="AB32" s="35">
        <f t="shared" si="4"/>
        <v>0.42343074849260176</v>
      </c>
      <c r="AC32" s="35">
        <f t="shared" si="4"/>
        <v>0.41263296613126577</v>
      </c>
      <c r="AD32" s="35">
        <f t="shared" si="4"/>
        <v>0.402387816626992</v>
      </c>
      <c r="AE32" s="35">
        <f t="shared" si="4"/>
        <v>0.38875643795383186</v>
      </c>
      <c r="AF32" s="35">
        <f t="shared" si="4"/>
        <v>0.3751217916599901</v>
      </c>
      <c r="AG32" s="35">
        <f t="shared" si="4"/>
        <v>0.36197902315995206</v>
      </c>
      <c r="AH32" s="35">
        <f t="shared" si="4"/>
        <v>0.34929302151338426</v>
      </c>
      <c r="AI32" s="35">
        <f t="shared" si="4"/>
        <v>0.3370500443158976</v>
      </c>
      <c r="AJ32" s="35">
        <f t="shared" si="4"/>
        <v>0.3252383752258264</v>
      </c>
      <c r="AK32" s="35">
        <f t="shared" si="4"/>
        <v>0.31384068126459486</v>
      </c>
      <c r="AL32" s="35">
        <f t="shared" si="4"/>
        <v>0.3028423544459041</v>
      </c>
      <c r="AM32" s="35">
        <f t="shared" si="4"/>
        <v>0.29222749549405663</v>
      </c>
      <c r="AN32" s="35">
        <f t="shared" si="4"/>
        <v>0.2819865914758985</v>
      </c>
      <c r="AO32" s="35">
        <f t="shared" si="4"/>
        <v>0.27210456437741076</v>
      </c>
      <c r="AP32" s="35">
        <f t="shared" si="4"/>
        <v>0.2625687669982176</v>
      </c>
      <c r="AQ32" s="35">
        <f t="shared" si="4"/>
        <v>0.25336580394981933</v>
      </c>
      <c r="AR32" s="35">
        <f t="shared" si="4"/>
        <v>0.24502210539823022</v>
      </c>
      <c r="AS32" s="35">
        <f t="shared" si="4"/>
        <v>0.23695317678178834</v>
      </c>
      <c r="AT32" s="35">
        <f t="shared" si="4"/>
        <v>0.22914996953326708</v>
      </c>
      <c r="AU32" s="35">
        <f t="shared" si="4"/>
        <v>0.22160373306770967</v>
      </c>
      <c r="AV32" s="35">
        <f t="shared" si="4"/>
        <v>0.21430600496944596</v>
      </c>
      <c r="AW32" s="35">
        <f t="shared" si="4"/>
        <v>0.20724860150226554</v>
      </c>
      <c r="AX32" s="35">
        <f t="shared" si="4"/>
        <v>0.2004236084321044</v>
      </c>
      <c r="AY32" s="35">
        <f t="shared" si="4"/>
        <v>0.19382337215195347</v>
      </c>
      <c r="AZ32" s="35">
        <f t="shared" si="4"/>
        <v>0.18744049109903657</v>
      </c>
    </row>
    <row r="33" spans="1:256" s="36" customFormat="1" ht="12.75">
      <c r="A33"/>
      <c r="B33" s="31" t="s">
        <v>14</v>
      </c>
      <c r="C33" s="37">
        <f t="shared" si="3"/>
        <v>0.9610486963374435</v>
      </c>
      <c r="D33" s="37">
        <f t="shared" si="3"/>
        <v>0.9248407575149569</v>
      </c>
      <c r="E33" s="37">
        <f aca="true" t="shared" si="5" ref="E33:AZ36">(1+E23/100)^(-E$21)</f>
        <v>0.8875874222395709</v>
      </c>
      <c r="F33" s="37">
        <f t="shared" si="5"/>
        <v>0.851164551394</v>
      </c>
      <c r="G33" s="37">
        <f t="shared" si="5"/>
        <v>0.8164171766759385</v>
      </c>
      <c r="H33" s="37">
        <f t="shared" si="5"/>
        <v>0.7806270688395184</v>
      </c>
      <c r="I33" s="37">
        <f t="shared" si="5"/>
        <v>0.7459495499134029</v>
      </c>
      <c r="J33" s="37">
        <f t="shared" si="5"/>
        <v>0.7137163918522165</v>
      </c>
      <c r="K33" s="37">
        <f t="shared" si="5"/>
        <v>0.6836033775176433</v>
      </c>
      <c r="L33" s="37">
        <f t="shared" si="5"/>
        <v>0.6527434560463613</v>
      </c>
      <c r="M33" s="37">
        <f t="shared" si="5"/>
        <v>0.621785513159966</v>
      </c>
      <c r="N33" s="37">
        <f t="shared" si="5"/>
        <v>0.5913631120370784</v>
      </c>
      <c r="O33" s="37">
        <f t="shared" si="5"/>
        <v>0.5617925195895224</v>
      </c>
      <c r="P33" s="37">
        <f t="shared" si="5"/>
        <v>0.5334610153508942</v>
      </c>
      <c r="Q33" s="37">
        <f t="shared" si="5"/>
        <v>0.5067375205699618</v>
      </c>
      <c r="R33" s="37">
        <f t="shared" si="5"/>
        <v>0.4819150577942998</v>
      </c>
      <c r="S33" s="37">
        <f t="shared" si="5"/>
        <v>0.4589099560768015</v>
      </c>
      <c r="T33" s="37">
        <f t="shared" si="5"/>
        <v>0.43753421917718327</v>
      </c>
      <c r="U33" s="37">
        <f t="shared" si="5"/>
        <v>0.4175673645557709</v>
      </c>
      <c r="V33" s="37">
        <f t="shared" si="5"/>
        <v>0.39878106935419666</v>
      </c>
      <c r="W33" s="37">
        <f t="shared" si="5"/>
        <v>0.3809715886203721</v>
      </c>
      <c r="X33" s="37">
        <f t="shared" si="5"/>
        <v>0.36405887700221007</v>
      </c>
      <c r="Y33" s="37">
        <f t="shared" si="5"/>
        <v>0.34799584980349096</v>
      </c>
      <c r="Z33" s="37">
        <f t="shared" si="5"/>
        <v>0.33273608220205086</v>
      </c>
      <c r="AA33" s="37">
        <f t="shared" si="5"/>
        <v>0.3182354844841001</v>
      </c>
      <c r="AB33" s="37">
        <f t="shared" si="5"/>
        <v>0.3044477129856435</v>
      </c>
      <c r="AC33" s="37">
        <f t="shared" si="5"/>
        <v>0.2913312075877097</v>
      </c>
      <c r="AD33" s="37">
        <f t="shared" si="5"/>
        <v>0.27884486226462646</v>
      </c>
      <c r="AE33" s="37">
        <f t="shared" si="5"/>
        <v>0.26695065143624175</v>
      </c>
      <c r="AF33" s="37">
        <f t="shared" si="5"/>
        <v>0.25560775377837563</v>
      </c>
      <c r="AG33" s="37">
        <f t="shared" si="5"/>
        <v>0.24476263730802397</v>
      </c>
      <c r="AH33" s="37">
        <f t="shared" si="5"/>
        <v>0.23438204670025994</v>
      </c>
      <c r="AI33" s="37">
        <f t="shared" si="5"/>
        <v>0.2244445998800589</v>
      </c>
      <c r="AJ33" s="37">
        <f t="shared" si="5"/>
        <v>0.2149265653725535</v>
      </c>
      <c r="AK33" s="37">
        <f t="shared" si="5"/>
        <v>0.2058091586675653</v>
      </c>
      <c r="AL33" s="37">
        <f t="shared" si="5"/>
        <v>0.19707346953061355</v>
      </c>
      <c r="AM33" s="37">
        <f t="shared" si="5"/>
        <v>0.1887024923702856</v>
      </c>
      <c r="AN33" s="37">
        <f t="shared" si="5"/>
        <v>0.1806775958985787</v>
      </c>
      <c r="AO33" s="37">
        <f t="shared" si="5"/>
        <v>0.17298378733649725</v>
      </c>
      <c r="AP33" s="37">
        <f t="shared" si="5"/>
        <v>0.16560602067034327</v>
      </c>
      <c r="AQ33" s="37">
        <f t="shared" si="5"/>
        <v>0.1585305994422427</v>
      </c>
      <c r="AR33" s="37">
        <f t="shared" si="5"/>
        <v>0.15174294182154754</v>
      </c>
      <c r="AS33" s="37">
        <f t="shared" si="5"/>
        <v>0.14523091824873174</v>
      </c>
      <c r="AT33" s="37">
        <f t="shared" si="5"/>
        <v>0.13898247603113395</v>
      </c>
      <c r="AU33" s="37">
        <f t="shared" si="5"/>
        <v>0.13298644552251934</v>
      </c>
      <c r="AV33" s="37">
        <f t="shared" si="5"/>
        <v>0.1272314501538661</v>
      </c>
      <c r="AW33" s="37">
        <f t="shared" si="5"/>
        <v>0.12170755554284114</v>
      </c>
      <c r="AX33" s="37">
        <f t="shared" si="5"/>
        <v>0.11640502827034274</v>
      </c>
      <c r="AY33" s="37">
        <f t="shared" si="5"/>
        <v>0.11131463673399182</v>
      </c>
      <c r="AZ33" s="37">
        <f t="shared" si="5"/>
        <v>0.10642756476508447</v>
      </c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s="36" customFormat="1" ht="12.75">
      <c r="A34"/>
      <c r="B34" s="33" t="s">
        <v>15</v>
      </c>
      <c r="C34" s="37">
        <f t="shared" si="3"/>
        <v>0.9681479330041631</v>
      </c>
      <c r="D34" s="37">
        <f t="shared" si="3"/>
        <v>0.9408538606948855</v>
      </c>
      <c r="E34" s="37">
        <f t="shared" si="5"/>
        <v>0.9130909637713845</v>
      </c>
      <c r="F34" s="37">
        <f t="shared" si="5"/>
        <v>0.8772284845474714</v>
      </c>
      <c r="G34" s="37">
        <f t="shared" si="5"/>
        <v>0.8415156081079027</v>
      </c>
      <c r="H34" s="37">
        <f t="shared" si="5"/>
        <v>0.8068815135879884</v>
      </c>
      <c r="I34" s="37">
        <f t="shared" si="5"/>
        <v>0.7662741297562176</v>
      </c>
      <c r="J34" s="37">
        <f t="shared" si="5"/>
        <v>0.7260534635672158</v>
      </c>
      <c r="K34" s="37">
        <f t="shared" si="5"/>
        <v>0.6918313237051028</v>
      </c>
      <c r="L34" s="37">
        <f t="shared" si="5"/>
        <v>0.6547758327732446</v>
      </c>
      <c r="M34" s="37">
        <f t="shared" si="5"/>
        <v>0.6197085191195528</v>
      </c>
      <c r="N34" s="37">
        <f t="shared" si="5"/>
        <v>0.5864801421971029</v>
      </c>
      <c r="O34" s="37">
        <f t="shared" si="5"/>
        <v>0.5559284995210123</v>
      </c>
      <c r="P34" s="37">
        <f t="shared" si="5"/>
        <v>0.5280752616123142</v>
      </c>
      <c r="Q34" s="37">
        <f t="shared" si="5"/>
        <v>0.5024684204961468</v>
      </c>
      <c r="R34" s="37">
        <f t="shared" si="5"/>
        <v>0.4795535076688053</v>
      </c>
      <c r="S34" s="37">
        <f>(1+S24/100)^(-S$21)</f>
        <v>0.45687138731390886</v>
      </c>
      <c r="T34" s="37">
        <f t="shared" si="5"/>
        <v>0.4369193279621498</v>
      </c>
      <c r="U34" s="37">
        <f t="shared" si="5"/>
        <v>0.4173813913514166</v>
      </c>
      <c r="V34" s="37">
        <f t="shared" si="5"/>
        <v>0.4005153793530066</v>
      </c>
      <c r="W34" s="37">
        <f t="shared" si="5"/>
        <v>0.38408903998243354</v>
      </c>
      <c r="X34" s="37">
        <f t="shared" si="5"/>
        <v>0.3696737281499714</v>
      </c>
      <c r="Y34" s="37">
        <f t="shared" si="5"/>
        <v>0.3540324267162249</v>
      </c>
      <c r="Z34" s="37">
        <f t="shared" si="5"/>
        <v>0.3392515567205601</v>
      </c>
      <c r="AA34" s="37">
        <f t="shared" si="5"/>
        <v>0.32540953018821694</v>
      </c>
      <c r="AB34" s="37">
        <f t="shared" si="5"/>
        <v>0.3120500202480491</v>
      </c>
      <c r="AC34" s="37">
        <f t="shared" si="5"/>
        <v>0.2992468832893221</v>
      </c>
      <c r="AD34" s="37">
        <f t="shared" si="5"/>
        <v>0.28701569536577337</v>
      </c>
      <c r="AE34" s="37">
        <f t="shared" si="5"/>
        <v>0.2752155298304834</v>
      </c>
      <c r="AF34" s="37">
        <f t="shared" si="5"/>
        <v>0.2632396554561081</v>
      </c>
      <c r="AG34" s="37">
        <f t="shared" si="5"/>
        <v>0.2517849056240838</v>
      </c>
      <c r="AH34" s="37">
        <f t="shared" si="5"/>
        <v>0.24082860384498264</v>
      </c>
      <c r="AI34" s="37">
        <f t="shared" si="5"/>
        <v>0.23034906038615172</v>
      </c>
      <c r="AJ34" s="37">
        <f t="shared" si="5"/>
        <v>0.22032552933345598</v>
      </c>
      <c r="AK34" s="37">
        <f t="shared" si="5"/>
        <v>0.21073816752145924</v>
      </c>
      <c r="AL34" s="37">
        <f t="shared" si="5"/>
        <v>0.20156799525073907</v>
      </c>
      <c r="AM34" s="37">
        <f t="shared" si="5"/>
        <v>0.192796858714569</v>
      </c>
      <c r="AN34" s="37">
        <f t="shared" si="5"/>
        <v>0.18440739406058665</v>
      </c>
      <c r="AO34" s="37">
        <f t="shared" si="5"/>
        <v>0.1763829930163004</v>
      </c>
      <c r="AP34" s="37">
        <f t="shared" si="5"/>
        <v>0.1687077700103871</v>
      </c>
      <c r="AQ34" s="37">
        <f t="shared" si="5"/>
        <v>0.16136653072469026</v>
      </c>
      <c r="AR34" s="37">
        <f t="shared" si="5"/>
        <v>0.15434474201466367</v>
      </c>
      <c r="AS34" s="37">
        <f t="shared" si="5"/>
        <v>0.1476285031387125</v>
      </c>
      <c r="AT34" s="37">
        <f t="shared" si="5"/>
        <v>0.14120451823947636</v>
      </c>
      <c r="AU34" s="37">
        <f t="shared" si="5"/>
        <v>0.13506007002257614</v>
      </c>
      <c r="AV34" s="37">
        <f t="shared" si="5"/>
        <v>0.129182994580718</v>
      </c>
      <c r="AW34" s="37">
        <f t="shared" si="5"/>
        <v>0.12356165731331449</v>
      </c>
      <c r="AX34" s="37">
        <f t="shared" si="5"/>
        <v>0.11818492989395221</v>
      </c>
      <c r="AY34" s="37">
        <f t="shared" si="5"/>
        <v>0.11304216824010908</v>
      </c>
      <c r="AZ34" s="37">
        <f t="shared" si="5"/>
        <v>0.1081231914415091</v>
      </c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s="36" customFormat="1" ht="12.75">
      <c r="A35"/>
      <c r="B35" s="33" t="s">
        <v>16</v>
      </c>
      <c r="C35" s="37">
        <f t="shared" si="3"/>
        <v>0.955867593220987</v>
      </c>
      <c r="D35" s="37">
        <f t="shared" si="3"/>
        <v>0.9175202170377487</v>
      </c>
      <c r="E35" s="37">
        <f t="shared" si="5"/>
        <v>0.8775304461450262</v>
      </c>
      <c r="F35" s="37">
        <f t="shared" si="5"/>
        <v>0.8399108170090235</v>
      </c>
      <c r="G35" s="37">
        <f t="shared" si="5"/>
        <v>0.8026046432857973</v>
      </c>
      <c r="H35" s="37">
        <f t="shared" si="5"/>
        <v>0.7658267801246176</v>
      </c>
      <c r="I35" s="37">
        <f t="shared" si="5"/>
        <v>0.7310494362206578</v>
      </c>
      <c r="J35" s="37">
        <f t="shared" si="5"/>
        <v>0.6996957978126038</v>
      </c>
      <c r="K35" s="37">
        <f t="shared" si="5"/>
        <v>0.6692643390975822</v>
      </c>
      <c r="L35" s="37">
        <f t="shared" si="5"/>
        <v>0.6399360585189178</v>
      </c>
      <c r="M35" s="37">
        <f t="shared" si="5"/>
        <v>0.6113656412981103</v>
      </c>
      <c r="N35" s="37">
        <f t="shared" si="5"/>
        <v>0.5837938133806745</v>
      </c>
      <c r="O35" s="37">
        <f t="shared" si="5"/>
        <v>0.5578543757228361</v>
      </c>
      <c r="P35" s="37">
        <f t="shared" si="5"/>
        <v>0.5342721969336937</v>
      </c>
      <c r="Q35" s="37">
        <f t="shared" si="5"/>
        <v>0.5138364149588899</v>
      </c>
      <c r="R35" s="37">
        <f t="shared" si="5"/>
        <v>0.4963307490269114</v>
      </c>
      <c r="S35" s="37">
        <f t="shared" si="5"/>
        <v>0.47980944479153564</v>
      </c>
      <c r="T35" s="37">
        <f t="shared" si="5"/>
        <v>0.4561498284121552</v>
      </c>
      <c r="U35" s="37">
        <f t="shared" si="5"/>
        <v>0.4326312530299899</v>
      </c>
      <c r="V35" s="37">
        <f t="shared" si="5"/>
        <v>0.41044105968211714</v>
      </c>
      <c r="W35" s="37">
        <f t="shared" si="5"/>
        <v>0.39219161931768354</v>
      </c>
      <c r="X35" s="37">
        <f t="shared" si="5"/>
        <v>0.37672435872535603</v>
      </c>
      <c r="Y35" s="37">
        <f t="shared" si="5"/>
        <v>0.36197737577399264</v>
      </c>
      <c r="Z35" s="37">
        <f t="shared" si="5"/>
        <v>0.35271980519291646</v>
      </c>
      <c r="AA35" s="37">
        <f t="shared" si="5"/>
        <v>0.3433181664804508</v>
      </c>
      <c r="AB35" s="37">
        <f t="shared" si="5"/>
        <v>0.3339521020665362</v>
      </c>
      <c r="AC35" s="37">
        <f t="shared" si="5"/>
        <v>0.32486343504010273</v>
      </c>
      <c r="AD35" s="37">
        <f t="shared" si="5"/>
        <v>0.31638118891061795</v>
      </c>
      <c r="AE35" s="37">
        <f t="shared" si="5"/>
        <v>0.301363756586584</v>
      </c>
      <c r="AF35" s="37">
        <f t="shared" si="5"/>
        <v>0.28616147644494744</v>
      </c>
      <c r="AG35" s="37">
        <f t="shared" si="5"/>
        <v>0.27184744200782907</v>
      </c>
      <c r="AH35" s="37">
        <f t="shared" si="5"/>
        <v>0.261310768299321</v>
      </c>
      <c r="AI35" s="37">
        <f t="shared" si="5"/>
        <v>0.2511171559345799</v>
      </c>
      <c r="AJ35" s="37">
        <f t="shared" si="5"/>
        <v>0.2413151482450183</v>
      </c>
      <c r="AK35" s="37">
        <f t="shared" si="5"/>
        <v>0.2318971499926552</v>
      </c>
      <c r="AL35" s="37">
        <f t="shared" si="5"/>
        <v>0.22289626005658533</v>
      </c>
      <c r="AM35" s="37">
        <f t="shared" si="5"/>
        <v>0.21424509158266272</v>
      </c>
      <c r="AN35" s="37">
        <f t="shared" si="5"/>
        <v>0.20593081710239602</v>
      </c>
      <c r="AO35" s="37">
        <f t="shared" si="5"/>
        <v>0.19797290828569558</v>
      </c>
      <c r="AP35" s="37">
        <f t="shared" si="5"/>
        <v>0.19125015567407685</v>
      </c>
      <c r="AQ35" s="37">
        <f t="shared" si="5"/>
        <v>0.18473853200773116</v>
      </c>
      <c r="AR35" s="37">
        <f t="shared" si="5"/>
        <v>0.17844405251517428</v>
      </c>
      <c r="AS35" s="37">
        <f t="shared" si="5"/>
        <v>0.1723639746368653</v>
      </c>
      <c r="AT35" s="37">
        <f t="shared" si="5"/>
        <v>0.1664910885125599</v>
      </c>
      <c r="AU35" s="37">
        <f t="shared" si="5"/>
        <v>0.1608209585363631</v>
      </c>
      <c r="AV35" s="37">
        <f t="shared" si="5"/>
        <v>0.1553413740925116</v>
      </c>
      <c r="AW35" s="37">
        <f t="shared" si="5"/>
        <v>0.15004854850543614</v>
      </c>
      <c r="AX35" s="37">
        <f t="shared" si="5"/>
        <v>0.1447715762290456</v>
      </c>
      <c r="AY35" s="37">
        <f t="shared" si="5"/>
        <v>0.13927503490981427</v>
      </c>
      <c r="AZ35" s="37">
        <f t="shared" si="5"/>
        <v>0.13357203700286518</v>
      </c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s="36" customFormat="1" ht="12.75">
      <c r="A36"/>
      <c r="B36" s="33" t="s">
        <v>17</v>
      </c>
      <c r="C36" s="37">
        <f t="shared" si="3"/>
        <v>0.9940061429579635</v>
      </c>
      <c r="D36" s="37">
        <f t="shared" si="3"/>
        <v>0.9859106521642164</v>
      </c>
      <c r="E36" s="37">
        <f t="shared" si="5"/>
        <v>0.9768149539742341</v>
      </c>
      <c r="F36" s="37">
        <f t="shared" si="5"/>
        <v>0.9649103976942193</v>
      </c>
      <c r="G36" s="37">
        <f t="shared" si="5"/>
        <v>0.9503830753049014</v>
      </c>
      <c r="H36" s="37">
        <f t="shared" si="5"/>
        <v>0.9366906067795218</v>
      </c>
      <c r="I36" s="37">
        <f t="shared" si="5"/>
        <v>0.9212284055300682</v>
      </c>
      <c r="J36" s="37">
        <f t="shared" si="5"/>
        <v>0.9042546573582192</v>
      </c>
      <c r="K36" s="37">
        <f t="shared" si="5"/>
        <v>0.8826989204793623</v>
      </c>
      <c r="L36" s="37">
        <f t="shared" si="5"/>
        <v>0.8576873884216509</v>
      </c>
      <c r="M36" s="37">
        <f t="shared" si="5"/>
        <v>0.8420075695692694</v>
      </c>
      <c r="N36" s="37">
        <f t="shared" si="5"/>
        <v>0.8222096022497309</v>
      </c>
      <c r="O36" s="37">
        <f t="shared" si="5"/>
        <v>0.7949794962679237</v>
      </c>
      <c r="P36" s="37">
        <f t="shared" si="5"/>
        <v>0.7736435033483177</v>
      </c>
      <c r="Q36" s="37">
        <f t="shared" si="5"/>
        <v>0.7533037551796057</v>
      </c>
      <c r="R36" s="37">
        <f t="shared" si="5"/>
        <v>0.7320970004226723</v>
      </c>
      <c r="S36" s="37">
        <f t="shared" si="5"/>
        <v>0.7093664283836225</v>
      </c>
      <c r="T36" s="37">
        <f t="shared" si="5"/>
        <v>0.6889115411274056</v>
      </c>
      <c r="U36" s="37">
        <f t="shared" si="5"/>
        <v>0.6665625194866127</v>
      </c>
      <c r="V36" s="37">
        <f t="shared" si="5"/>
        <v>0.6471562169534008</v>
      </c>
      <c r="W36" s="37">
        <f t="shared" si="5"/>
        <v>0.6276109950497356</v>
      </c>
      <c r="X36" s="37">
        <f t="shared" si="5"/>
        <v>0.6110792907117585</v>
      </c>
      <c r="Y36" s="37">
        <f t="shared" si="5"/>
        <v>0.5843850091747611</v>
      </c>
      <c r="Z36" s="37">
        <f t="shared" si="5"/>
        <v>0.5685197171099415</v>
      </c>
      <c r="AA36" s="37">
        <f t="shared" si="5"/>
        <v>0.5551345884272347</v>
      </c>
      <c r="AB36" s="37">
        <f t="shared" si="5"/>
        <v>0.5319589435173879</v>
      </c>
      <c r="AC36" s="37">
        <f t="shared" si="5"/>
        <v>0.5134630096458795</v>
      </c>
      <c r="AD36" s="37">
        <f t="shared" si="5"/>
        <v>0.5008985814883563</v>
      </c>
      <c r="AE36" s="37">
        <f t="shared" si="5"/>
        <v>0.48705493201597866</v>
      </c>
      <c r="AF36" s="37">
        <f t="shared" si="5"/>
        <v>0.4747289083605632</v>
      </c>
      <c r="AG36" s="37">
        <f t="shared" si="5"/>
        <v>0.4619983754804958</v>
      </c>
      <c r="AH36" s="37">
        <f t="shared" si="5"/>
        <v>0.4494073419486018</v>
      </c>
      <c r="AI36" s="37">
        <f t="shared" si="5"/>
        <v>0.4371418967572944</v>
      </c>
      <c r="AJ36" s="37">
        <f t="shared" si="5"/>
        <v>0.42521323358664015</v>
      </c>
      <c r="AK36" s="37">
        <f t="shared" si="5"/>
        <v>0.4136099565965059</v>
      </c>
      <c r="AL36" s="37">
        <f t="shared" si="5"/>
        <v>0.4023232577191173</v>
      </c>
      <c r="AM36" s="37">
        <f t="shared" si="5"/>
        <v>0.3913420434648308</v>
      </c>
      <c r="AN36" s="37">
        <f t="shared" si="5"/>
        <v>0.3806629997851653</v>
      </c>
      <c r="AO36" s="37">
        <f t="shared" si="5"/>
        <v>0.37027536748678386</v>
      </c>
      <c r="AP36" s="37">
        <f t="shared" si="5"/>
        <v>0.3601715658895004</v>
      </c>
      <c r="AQ36" s="37">
        <f t="shared" si="5"/>
        <v>0.35032711293335256</v>
      </c>
      <c r="AR36" s="37">
        <f t="shared" si="5"/>
        <v>0.3408070868706848</v>
      </c>
      <c r="AS36" s="37">
        <f t="shared" si="5"/>
        <v>0.3316037546119357</v>
      </c>
      <c r="AT36" s="37">
        <f t="shared" si="5"/>
        <v>0.32271143869970487</v>
      </c>
      <c r="AU36" s="37">
        <f t="shared" si="5"/>
        <v>0.3141233005985183</v>
      </c>
      <c r="AV36" s="37">
        <f t="shared" si="5"/>
        <v>0.30583553901728666</v>
      </c>
      <c r="AW36" s="37">
        <f t="shared" si="5"/>
        <v>0.2978408376494799</v>
      </c>
      <c r="AX36" s="37">
        <f t="shared" si="5"/>
        <v>0.29013301129329194</v>
      </c>
      <c r="AY36" s="37">
        <f t="shared" si="5"/>
        <v>0.28270585666876835</v>
      </c>
      <c r="AZ36" s="37">
        <f t="shared" si="5"/>
        <v>0.27555337895149956</v>
      </c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9" spans="2:11" ht="15">
      <c r="B39" s="10" t="s">
        <v>30</v>
      </c>
      <c r="C39" s="11"/>
      <c r="D39" s="11"/>
      <c r="E39" s="11"/>
      <c r="F39" s="10"/>
      <c r="G39" s="10"/>
      <c r="H39" s="10"/>
      <c r="I39" s="10"/>
      <c r="J39" s="10"/>
      <c r="K39" s="10"/>
    </row>
    <row r="40" ht="7.5" customHeight="1"/>
    <row r="41" spans="3:6" ht="12.75">
      <c r="C41" s="39" t="s">
        <v>19</v>
      </c>
      <c r="D41" s="39" t="s">
        <v>20</v>
      </c>
      <c r="E41" s="39" t="s">
        <v>21</v>
      </c>
      <c r="F41" s="39" t="s">
        <v>22</v>
      </c>
    </row>
    <row r="42" spans="2:6" ht="12.75">
      <c r="B42" s="20"/>
      <c r="C42" s="35">
        <v>1.6536</v>
      </c>
      <c r="D42" s="35">
        <v>1.1335</v>
      </c>
      <c r="E42" s="35">
        <v>2.2503</v>
      </c>
      <c r="F42" s="43">
        <v>0.010144</v>
      </c>
    </row>
    <row r="43" spans="2:7" ht="12.75">
      <c r="B43" s="20"/>
      <c r="C43" s="9"/>
      <c r="D43" s="9"/>
      <c r="E43" s="9"/>
      <c r="F43" s="9"/>
      <c r="G43" s="9"/>
    </row>
    <row r="44" spans="2:7" ht="12.75">
      <c r="B44" s="20"/>
      <c r="C44" s="9"/>
      <c r="D44" s="9"/>
      <c r="E44" s="9"/>
      <c r="F44" s="9"/>
      <c r="G44" s="9"/>
    </row>
    <row r="45" spans="2:11" ht="15">
      <c r="B45" s="10" t="s">
        <v>23</v>
      </c>
      <c r="C45" s="11"/>
      <c r="D45" s="11"/>
      <c r="E45" s="11"/>
      <c r="F45" s="10"/>
      <c r="G45" s="10"/>
      <c r="H45" s="10"/>
      <c r="I45" s="10"/>
      <c r="J45" s="10"/>
      <c r="K45" s="10"/>
    </row>
    <row r="46" ht="7.5" customHeight="1">
      <c r="B46" s="12"/>
    </row>
    <row r="47" spans="2:3" ht="12.75">
      <c r="B47" s="20" t="s">
        <v>24</v>
      </c>
      <c r="C47" s="40">
        <v>0.06</v>
      </c>
    </row>
    <row r="48" ht="12.75">
      <c r="B48" s="12"/>
    </row>
    <row r="50" spans="2:11" ht="15">
      <c r="B50" s="10" t="s">
        <v>25</v>
      </c>
      <c r="C50" s="11"/>
      <c r="D50" s="11"/>
      <c r="E50" s="11"/>
      <c r="F50" s="10"/>
      <c r="G50" s="10"/>
      <c r="H50" s="10"/>
      <c r="I50" s="10"/>
      <c r="J50" s="10"/>
      <c r="K50" s="10"/>
    </row>
    <row r="51" ht="7.5" customHeight="1"/>
    <row r="52" spans="2:3" ht="12.75">
      <c r="B52" s="12" t="s">
        <v>26</v>
      </c>
      <c r="C52" s="40">
        <v>0.01</v>
      </c>
    </row>
    <row r="53" spans="2:3" ht="12.75">
      <c r="B53" s="12" t="s">
        <v>27</v>
      </c>
      <c r="C53" s="40">
        <f>1-C52</f>
        <v>0.99</v>
      </c>
    </row>
    <row r="56" ht="12.75">
      <c r="L56" s="41"/>
    </row>
    <row r="61" ht="12.75">
      <c r="B61" s="42" t="str">
        <f>LEFT(C6,20)</f>
        <v>x</v>
      </c>
    </row>
  </sheetData>
  <sheetProtection formatCells="0" formatColumns="0" formatRows="0" insertColumns="0" insertRows="0"/>
  <printOptions/>
  <pageMargins left="0.47244094488189003" right="0.47244094488189003" top="0.590551181102362" bottom="0.590551181102362" header="0.354330708661417" footer="0.354330708661417"/>
  <pageSetup fitToWidth="2" fitToHeight="1" horizontalDpi="600" verticalDpi="600" orientation="landscape" paperSize="9" scale="71" r:id="rId1"/>
  <headerFooter alignWithMargins="0">
    <oddHeader>&amp;R&amp;"Arial,Fett"&amp;12SST 2006</oddHeader>
    <oddFooter>&amp;L&amp;F / &amp;A&amp;C&amp;P /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Stober Mark BPV</dc:creator>
  <cp:keywords/>
  <dc:description/>
  <cp:lastModifiedBy>Stober Mark BPV</cp:lastModifiedBy>
  <dcterms:created xsi:type="dcterms:W3CDTF">2007-03-08T17:45:36Z</dcterms:created>
  <dcterms:modified xsi:type="dcterms:W3CDTF">2008-02-12T18:43:21Z</dcterms:modified>
  <cp:category/>
  <cp:version/>
  <cp:contentType/>
  <cp:contentStatus/>
</cp:coreProperties>
</file>