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6005-T/Dossiers/Quantitatives Risikomanagement/SST/JaehrlicherSST/2020/Templates/Under_Construction/"/>
    </mc:Choice>
  </mc:AlternateContent>
  <bookViews>
    <workbookView xWindow="0" yWindow="0" windowWidth="28800" windowHeight="14150" activeTab="2"/>
  </bookViews>
  <sheets>
    <sheet name="Inputparam" sheetId="2" r:id="rId1"/>
    <sheet name="Market Initial Values" sheetId="1" r:id="rId2"/>
    <sheet name="Market Risk (Dynamic)" sheetId="4" r:id="rId3"/>
  </sheets>
  <externalReferences>
    <externalReference r:id="rId4"/>
    <externalReference r:id="rId5"/>
  </externalReferences>
  <definedNames>
    <definedName name="Branch" localSheetId="2">[1]Intro!$E$11</definedName>
    <definedName name="Branch">[2]Intro!$E$11</definedName>
    <definedName name="ExchangeRate" localSheetId="2">'[1]General Parameters'!$D$11</definedName>
    <definedName name="ExchangeRate">'[2]General Parameters'!$D$11</definedName>
    <definedName name="Language" localSheetId="2">[1]Intro!$E$7</definedName>
    <definedName name="Language">[2]Intro!$E$7</definedName>
    <definedName name="LanguageNo" localSheetId="2">[1]Intro!$F$7</definedName>
    <definedName name="LanguageNo">[2]Intro!$F$7</definedName>
    <definedName name="SST_Currency" localSheetId="2">'[1]General Inputs'!$D$7</definedName>
    <definedName name="SST_Currency">'[2]General Inputs'!$D$7</definedName>
    <definedName name="Translation" localSheetId="2">[1]Glossary!$B:$F</definedName>
    <definedName name="Translation">[2]Glossary!$B:$F</definedName>
    <definedName name="Unit" localSheetId="2">[1]Intro!$G$7</definedName>
    <definedName name="Unit">[2]Intro!$G$7</definedName>
    <definedName name="Year" localSheetId="2">[1]Intro!$C$1</definedName>
    <definedName name="Year">[2]Intro!$C$1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9" i="1"/>
  <c r="D15" i="1"/>
  <c r="D11" i="1"/>
  <c r="D10" i="1"/>
  <c r="D22" i="1" s="1"/>
  <c r="D9" i="1"/>
  <c r="D25" i="1" s="1"/>
  <c r="D8" i="1"/>
  <c r="D12" i="1" s="1"/>
  <c r="D7" i="1"/>
  <c r="D20" i="1" s="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G8" i="1"/>
  <c r="G10" i="1" s="1"/>
  <c r="H8" i="1"/>
  <c r="H10" i="1" s="1"/>
  <c r="I8" i="1"/>
  <c r="I10" i="1" s="1"/>
  <c r="J8" i="1"/>
  <c r="J10" i="1" s="1"/>
  <c r="K8" i="1"/>
  <c r="K10" i="1" s="1"/>
  <c r="L8" i="1"/>
  <c r="L10" i="1" s="1"/>
  <c r="M8" i="1"/>
  <c r="M10" i="1" s="1"/>
  <c r="N8" i="1"/>
  <c r="N10" i="1" s="1"/>
  <c r="O8" i="1"/>
  <c r="O10" i="1" s="1"/>
  <c r="P8" i="1"/>
  <c r="P10" i="1" s="1"/>
  <c r="Q8" i="1"/>
  <c r="Q10" i="1" s="1"/>
  <c r="R8" i="1"/>
  <c r="R10" i="1" s="1"/>
  <c r="S8" i="1"/>
  <c r="S10" i="1" s="1"/>
  <c r="T8" i="1"/>
  <c r="T10" i="1" s="1"/>
  <c r="U8" i="1"/>
  <c r="U10" i="1" s="1"/>
  <c r="V8" i="1"/>
  <c r="V10" i="1" s="1"/>
  <c r="W8" i="1"/>
  <c r="W10" i="1" s="1"/>
  <c r="X8" i="1"/>
  <c r="X10" i="1" s="1"/>
  <c r="Y8" i="1"/>
  <c r="Y10" i="1" s="1"/>
  <c r="Z8" i="1"/>
  <c r="Z10" i="1" s="1"/>
  <c r="AA8" i="1"/>
  <c r="AA10" i="1" s="1"/>
  <c r="AB8" i="1"/>
  <c r="AB10" i="1" s="1"/>
  <c r="AC8" i="1"/>
  <c r="AC10" i="1" s="1"/>
  <c r="AD8" i="1"/>
  <c r="AD10" i="1" s="1"/>
  <c r="AE8" i="1"/>
  <c r="AE10" i="1" s="1"/>
  <c r="AF8" i="1"/>
  <c r="AF10" i="1" s="1"/>
  <c r="AG8" i="1"/>
  <c r="AG10" i="1" s="1"/>
  <c r="AH8" i="1"/>
  <c r="AH10" i="1" s="1"/>
  <c r="AI8" i="1"/>
  <c r="AI10" i="1" s="1"/>
  <c r="AJ8" i="1"/>
  <c r="AJ10" i="1" s="1"/>
  <c r="AK8" i="1"/>
  <c r="AK10" i="1" s="1"/>
  <c r="AL8" i="1"/>
  <c r="AL10" i="1" s="1"/>
  <c r="AM8" i="1"/>
  <c r="AM10" i="1" s="1"/>
  <c r="AN8" i="1"/>
  <c r="AN10" i="1" s="1"/>
  <c r="AO8" i="1"/>
  <c r="AO10" i="1" s="1"/>
  <c r="AP8" i="1"/>
  <c r="AP10" i="1" s="1"/>
  <c r="AQ8" i="1"/>
  <c r="AQ10" i="1" s="1"/>
  <c r="AR8" i="1"/>
  <c r="AR10" i="1" s="1"/>
  <c r="AS8" i="1"/>
  <c r="AS10" i="1" s="1"/>
  <c r="AT8" i="1"/>
  <c r="AT10" i="1" s="1"/>
  <c r="AU8" i="1"/>
  <c r="AU10" i="1" s="1"/>
  <c r="AV8" i="1"/>
  <c r="AV10" i="1" s="1"/>
  <c r="AW8" i="1"/>
  <c r="AW10" i="1" s="1"/>
  <c r="AX8" i="1"/>
  <c r="AX10" i="1" s="1"/>
  <c r="AY8" i="1"/>
  <c r="AY10" i="1" s="1"/>
  <c r="AZ8" i="1"/>
  <c r="AZ10" i="1" s="1"/>
  <c r="BA8" i="1"/>
  <c r="BA10" i="1" s="1"/>
  <c r="BB8" i="1"/>
  <c r="BB10" i="1" s="1"/>
  <c r="BC8" i="1"/>
  <c r="BC10" i="1" s="1"/>
  <c r="BD8" i="1"/>
  <c r="BD10" i="1" s="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G6" i="1"/>
  <c r="D14" i="1" l="1"/>
  <c r="D21" i="1"/>
  <c r="D24" i="1"/>
  <c r="D13" i="1"/>
  <c r="D18" i="1"/>
  <c r="D17" i="1"/>
  <c r="D23" i="1"/>
  <c r="D16" i="1"/>
  <c r="C20" i="2"/>
  <c r="C19" i="2"/>
  <c r="C18" i="2"/>
  <c r="C17" i="2"/>
  <c r="E16" i="2"/>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D16" i="2"/>
  <c r="D7" i="2"/>
  <c r="D19" i="2" s="1"/>
  <c r="D17" i="2" l="1"/>
  <c r="D20" i="2"/>
  <c r="D18" i="2"/>
  <c r="E7" i="2"/>
  <c r="E19" i="2" l="1"/>
  <c r="E17" i="2"/>
  <c r="E20" i="2"/>
  <c r="F7" i="2"/>
  <c r="E18" i="2"/>
  <c r="F19" i="2" l="1"/>
  <c r="F17" i="2"/>
  <c r="F18" i="2"/>
  <c r="G7" i="2"/>
  <c r="F20" i="2"/>
  <c r="G18" i="2" l="1"/>
  <c r="G20" i="2"/>
  <c r="G19" i="2"/>
  <c r="H7" i="2"/>
  <c r="G17" i="2"/>
  <c r="H20" i="2" l="1"/>
  <c r="H18" i="2"/>
  <c r="I7" i="2"/>
  <c r="H17" i="2"/>
  <c r="H19" i="2"/>
  <c r="I19" i="2" l="1"/>
  <c r="I17" i="2"/>
  <c r="I18" i="2"/>
  <c r="I20" i="2"/>
  <c r="J7" i="2"/>
  <c r="J19" i="2" l="1"/>
  <c r="J17" i="2"/>
  <c r="J20" i="2"/>
  <c r="K7" i="2"/>
  <c r="J18" i="2"/>
  <c r="K20" i="2" l="1"/>
  <c r="K18" i="2"/>
  <c r="K17" i="2"/>
  <c r="L7" i="2"/>
  <c r="K19" i="2"/>
  <c r="L20" i="2" l="1"/>
  <c r="L18" i="2"/>
  <c r="M7" i="2"/>
  <c r="L17" i="2"/>
  <c r="L19" i="2"/>
  <c r="M17" i="2" l="1"/>
  <c r="M19" i="2"/>
  <c r="N7" i="2"/>
  <c r="M20" i="2"/>
  <c r="M18" i="2"/>
  <c r="N19" i="2" l="1"/>
  <c r="N17" i="2"/>
  <c r="N18" i="2"/>
  <c r="O7" i="2"/>
  <c r="N20" i="2"/>
  <c r="O18" i="2" l="1"/>
  <c r="O20" i="2"/>
  <c r="O19" i="2"/>
  <c r="O17" i="2"/>
  <c r="P7" i="2"/>
  <c r="P20" i="2" l="1"/>
  <c r="P18" i="2"/>
  <c r="Q7" i="2"/>
  <c r="P19" i="2"/>
  <c r="P17" i="2"/>
  <c r="Q19" i="2" l="1"/>
  <c r="Q17" i="2"/>
  <c r="Q18" i="2"/>
  <c r="Q20" i="2"/>
  <c r="R7" i="2"/>
  <c r="R19" i="2" l="1"/>
  <c r="R17" i="2"/>
  <c r="R20" i="2"/>
  <c r="S7" i="2"/>
  <c r="R18" i="2"/>
  <c r="S20" i="2" l="1"/>
  <c r="S18" i="2"/>
  <c r="T7" i="2"/>
  <c r="S17" i="2"/>
  <c r="S19" i="2"/>
  <c r="T20" i="2" l="1"/>
  <c r="T18" i="2"/>
  <c r="U7" i="2"/>
  <c r="T17" i="2"/>
  <c r="T19" i="2"/>
  <c r="U17" i="2" l="1"/>
  <c r="U19" i="2"/>
  <c r="U18" i="2"/>
  <c r="V7" i="2"/>
  <c r="U20" i="2"/>
  <c r="V19" i="2" l="1"/>
  <c r="V17" i="2"/>
  <c r="V18" i="2"/>
  <c r="W7" i="2"/>
  <c r="V20" i="2"/>
  <c r="W18" i="2" l="1"/>
  <c r="W20" i="2"/>
  <c r="W19" i="2"/>
  <c r="X7" i="2"/>
  <c r="W17" i="2"/>
  <c r="X20" i="2" l="1"/>
  <c r="X18" i="2"/>
  <c r="Y7" i="2"/>
  <c r="X19" i="2"/>
  <c r="X17" i="2"/>
  <c r="Y19" i="2" l="1"/>
  <c r="Y17" i="2"/>
  <c r="Y18" i="2"/>
  <c r="Y20" i="2"/>
  <c r="Z7" i="2"/>
  <c r="Z19" i="2" l="1"/>
  <c r="Z17" i="2"/>
  <c r="Z20" i="2"/>
  <c r="AA7" i="2"/>
  <c r="Z18" i="2"/>
  <c r="AA20" i="2" l="1"/>
  <c r="AA18" i="2"/>
  <c r="AA17" i="2"/>
  <c r="AB7" i="2"/>
  <c r="AA19" i="2"/>
  <c r="AB20" i="2" l="1"/>
  <c r="AB18" i="2"/>
  <c r="AC7" i="2"/>
  <c r="AB17" i="2"/>
  <c r="AB19" i="2"/>
  <c r="AC17" i="2" l="1"/>
  <c r="AC19" i="2"/>
  <c r="AD7" i="2"/>
  <c r="AC18" i="2"/>
  <c r="AC20" i="2"/>
  <c r="AD19" i="2" l="1"/>
  <c r="AD17" i="2"/>
  <c r="AD18" i="2"/>
  <c r="AE7" i="2"/>
  <c r="AD20" i="2"/>
  <c r="AE20" i="2" l="1"/>
  <c r="AE18" i="2"/>
  <c r="AE19" i="2"/>
  <c r="AF7" i="2"/>
  <c r="AE17" i="2"/>
  <c r="AF20" i="2" l="1"/>
  <c r="AF18" i="2"/>
  <c r="AG7" i="2"/>
  <c r="AF17" i="2"/>
  <c r="AF19" i="2"/>
  <c r="AG19" i="2" l="1"/>
  <c r="AG17" i="2"/>
  <c r="AG18" i="2"/>
  <c r="AG20" i="2"/>
  <c r="AH7" i="2"/>
  <c r="AH19" i="2" l="1"/>
  <c r="AH17" i="2"/>
  <c r="AH20" i="2"/>
  <c r="AI7" i="2"/>
  <c r="AH18" i="2"/>
  <c r="AI18" i="2" l="1"/>
  <c r="AI20" i="2"/>
  <c r="AJ7" i="2"/>
  <c r="AI17" i="2"/>
  <c r="AI19" i="2"/>
  <c r="AJ20" i="2" l="1"/>
  <c r="AJ18" i="2"/>
  <c r="AK7" i="2"/>
  <c r="AJ17" i="2"/>
  <c r="AJ19" i="2"/>
  <c r="AK17" i="2" l="1"/>
  <c r="AK19" i="2"/>
  <c r="AK20" i="2"/>
  <c r="AK18" i="2"/>
  <c r="AL7" i="2"/>
  <c r="AL19" i="2" l="1"/>
  <c r="AL17" i="2"/>
  <c r="AL18" i="2"/>
  <c r="AM7" i="2"/>
  <c r="AL20" i="2"/>
  <c r="AM20" i="2" l="1"/>
  <c r="AM18" i="2"/>
  <c r="AM19" i="2"/>
  <c r="AN7" i="2"/>
  <c r="AM17" i="2"/>
  <c r="AN20" i="2" l="1"/>
  <c r="AN18" i="2"/>
  <c r="AO7" i="2"/>
  <c r="AN19" i="2"/>
  <c r="AN17" i="2"/>
  <c r="AO17" i="2" l="1"/>
  <c r="AO19" i="2"/>
  <c r="AO18" i="2"/>
  <c r="AO20" i="2"/>
  <c r="AP7" i="2"/>
  <c r="AP19" i="2" l="1"/>
  <c r="AP17" i="2"/>
  <c r="AP20" i="2"/>
  <c r="AQ7" i="2"/>
  <c r="AP18" i="2"/>
  <c r="AQ20" i="2" l="1"/>
  <c r="AQ18" i="2"/>
  <c r="AQ17" i="2"/>
  <c r="AR7" i="2"/>
  <c r="AQ19" i="2"/>
  <c r="AR20" i="2" l="1"/>
  <c r="AR18" i="2"/>
  <c r="AS7" i="2"/>
  <c r="AR17" i="2"/>
  <c r="AR19" i="2"/>
  <c r="AS17" i="2" l="1"/>
  <c r="AS19" i="2"/>
  <c r="AT7" i="2"/>
  <c r="AS20" i="2"/>
  <c r="AS18" i="2"/>
  <c r="AT19" i="2" l="1"/>
  <c r="AT17" i="2"/>
  <c r="AT18" i="2"/>
  <c r="AT20" i="2"/>
  <c r="AU7" i="2"/>
  <c r="AU20" i="2" l="1"/>
  <c r="AU18" i="2"/>
  <c r="AU19" i="2"/>
  <c r="AV7" i="2"/>
  <c r="AU17" i="2"/>
  <c r="AV20" i="2" l="1"/>
  <c r="AV18" i="2"/>
  <c r="AW7" i="2"/>
  <c r="AV17" i="2"/>
  <c r="AV19" i="2"/>
  <c r="AW17" i="2" l="1"/>
  <c r="AW19" i="2"/>
  <c r="AW18" i="2"/>
  <c r="AW20" i="2"/>
  <c r="AX7" i="2"/>
  <c r="AX19" i="2" l="1"/>
  <c r="AX17" i="2"/>
  <c r="AX20" i="2"/>
  <c r="AY7" i="2"/>
  <c r="AX18" i="2"/>
  <c r="AY20" i="2" l="1"/>
  <c r="AY18" i="2"/>
  <c r="AY17" i="2"/>
  <c r="AZ7" i="2"/>
  <c r="AY19" i="2"/>
  <c r="AZ20" i="2" l="1"/>
  <c r="AZ18" i="2"/>
  <c r="AZ17" i="2"/>
  <c r="AZ19" i="2"/>
</calcChain>
</file>

<file path=xl/sharedStrings.xml><?xml version="1.0" encoding="utf-8"?>
<sst xmlns="http://schemas.openxmlformats.org/spreadsheetml/2006/main" count="238" uniqueCount="111">
  <si>
    <t>Table: Exchange rates</t>
  </si>
  <si>
    <t>Table: Risk-free yield curves</t>
  </si>
  <si>
    <t>From</t>
  </si>
  <si>
    <t>To</t>
  </si>
  <si>
    <t>Initial exchange rate</t>
  </si>
  <si>
    <t>Time to maturity (in years)</t>
  </si>
  <si>
    <t>Currency</t>
  </si>
  <si>
    <t>CHF</t>
  </si>
  <si>
    <t>USD</t>
  </si>
  <si>
    <t>EUR</t>
  </si>
  <si>
    <t>GBP</t>
  </si>
  <si>
    <t>JPY</t>
  </si>
  <si>
    <t>SST 2020 Yield Curves and Foreign Exchange Rates</t>
  </si>
  <si>
    <t>Maturity [years]</t>
  </si>
  <si>
    <t xml:space="preserve">GBP </t>
  </si>
  <si>
    <t>Discount factors</t>
  </si>
  <si>
    <t>Discount function P(t) = (1+r(t)/100)^(-t)</t>
  </si>
  <si>
    <t>EUR/CHF</t>
  </si>
  <si>
    <t>USD/CHF</t>
  </si>
  <si>
    <t>GBP/CHF</t>
  </si>
  <si>
    <t>JPY/CHF</t>
  </si>
  <si>
    <t>Cost of capital (above one year risk free rate) for the calculation of the risk margin</t>
  </si>
  <si>
    <t>CoC</t>
  </si>
  <si>
    <t>Table: Volatilities</t>
  </si>
  <si>
    <t>Table: Correlation matrix</t>
  </si>
  <si>
    <t>Short cut</t>
  </si>
  <si>
    <t>Risk factor</t>
  </si>
  <si>
    <t>Volatility</t>
  </si>
  <si>
    <t>CHF 2Y</t>
  </si>
  <si>
    <t>CHF 10Y</t>
  </si>
  <si>
    <t>CHF 30Y</t>
  </si>
  <si>
    <t>EUR 2Y</t>
  </si>
  <si>
    <t>EUR 10Y</t>
  </si>
  <si>
    <t>EUR 30Y</t>
  </si>
  <si>
    <t>USD 2Y</t>
  </si>
  <si>
    <t>USD 10Y</t>
  </si>
  <si>
    <t>USD 30Y</t>
  </si>
  <si>
    <t>GBP 2Y</t>
  </si>
  <si>
    <t>GBP 10Y</t>
  </si>
  <si>
    <t>GBP 30Y</t>
  </si>
  <si>
    <t>USSN1010</t>
  </si>
  <si>
    <t>USD Spread AAA</t>
  </si>
  <si>
    <t>USD Spread AA</t>
  </si>
  <si>
    <t>USD Spread A</t>
  </si>
  <si>
    <t>USD Spread BBB</t>
  </si>
  <si>
    <t>USD Spread BB</t>
  </si>
  <si>
    <t>EUR Spread AA</t>
  </si>
  <si>
    <t>EUR Spread A</t>
  </si>
  <si>
    <t>EUR Spread BBB</t>
  </si>
  <si>
    <t>EUGO Spread</t>
  </si>
  <si>
    <t>CH CANT Spread</t>
  </si>
  <si>
    <t>CH CORP Spread</t>
  </si>
  <si>
    <t>10Y Swap Spread</t>
  </si>
  <si>
    <t>EURCHF</t>
  </si>
  <si>
    <t>USDCHF</t>
  </si>
  <si>
    <t>GBPCHF</t>
  </si>
  <si>
    <t>JPYCHF</t>
  </si>
  <si>
    <t>USDCHF Volatility</t>
  </si>
  <si>
    <t>MSCI CH</t>
  </si>
  <si>
    <t>MSCI EMU</t>
  </si>
  <si>
    <t>MSCI US</t>
  </si>
  <si>
    <t>MSCI UK</t>
  </si>
  <si>
    <t>MSCI JP</t>
  </si>
  <si>
    <t>VIX</t>
  </si>
  <si>
    <t>HFRIFOF</t>
  </si>
  <si>
    <t>LPXIDITR</t>
  </si>
  <si>
    <t>Rued Blass</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</si>
  <si>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</si>
  <si>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</si>
  <si>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</si>
  <si>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</si>
  <si>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</si>
  <si>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</si>
  <si>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</si>
  <si>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</si>
  <si>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</si>
  <si>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</si>
  <si>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</si>
  <si>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</si>
  <si>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Implied interest rate volatility</t>
  </si>
  <si>
    <t>Credit Spread USA AAA</t>
  </si>
  <si>
    <t>Credit Spread USA AA</t>
  </si>
  <si>
    <t>Credit Spread USA A</t>
  </si>
  <si>
    <t>Credit Spread USA BBB</t>
  </si>
  <si>
    <t>Credit Spread USA BB</t>
  </si>
  <si>
    <t>Credit Spread EU AA</t>
  </si>
  <si>
    <t>Credit Spread EU A</t>
  </si>
  <si>
    <t>Credit Spread EU BBB</t>
  </si>
  <si>
    <t>Credit Spread EU GOVI under AAA</t>
  </si>
  <si>
    <t>Credit Spread CH Mortgage bonds and Govi-related</t>
  </si>
  <si>
    <t>Credit Spread CH Corporates</t>
  </si>
  <si>
    <t>Swap government spread</t>
  </si>
  <si>
    <t>Exchange rate EUR/CHF</t>
  </si>
  <si>
    <t>Exchange rate USD/CHF</t>
  </si>
  <si>
    <t>Exchange rate GBP/CHF</t>
  </si>
  <si>
    <t>Exchange rate JPY/CHF</t>
  </si>
  <si>
    <t>Implied FX-Volatility</t>
  </si>
  <si>
    <t>Stocks CH</t>
  </si>
  <si>
    <t>Stocks European Economic and Monetary Union (EMU)</t>
  </si>
  <si>
    <t>Stocks USA</t>
  </si>
  <si>
    <t>Stocks UK</t>
  </si>
  <si>
    <t>Stocks Japan</t>
  </si>
  <si>
    <t>Implied stock volatility</t>
  </si>
  <si>
    <t>Hedge funds</t>
  </si>
  <si>
    <t>Private equity</t>
  </si>
  <si>
    <t>Real estate funds Switzerland</t>
  </si>
  <si>
    <t>Zero coupon rates r(t) at 30.06.2020 in percent</t>
  </si>
  <si>
    <t>Foreign exchange rates at 30.06.2020</t>
  </si>
  <si>
    <t>Market values for the market risk at 30.06.2020</t>
  </si>
  <si>
    <t>Market risk parameters at 30.06.2020</t>
  </si>
  <si>
    <t>Inflation parameters and the IAZI weight can be used from SST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</si>
</sst>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000_ ;_ * \-#,##0.000_ ;_ * &quot;-&quot;??_ ;_ @_ "/>
    <numFmt numFmtId="165" formatCode="_ * #,##0.000_ ;_ * \-#,##0.000_ ;_ * &quot;-&quot;???_ ;_ @_ "/>
    <numFmt numFmtId="166" formatCode="0.000"/>
    <numFmt numFmtId="167" formatCode="0.00000000000000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6"/>
      <color rgb="FF002D64"/>
      <name val="Arial"/>
      <family val="2"/>
    </font>
    <font>
      <sz val="10"/>
      <name val="Arial"/>
      <family val="2"/>
    </font>
    <font>
      <sz val="10"/>
      <name val="Arial"/>
      <family val="2"/>
    </font>
    <font>
      <sz val="10"/>
      <color indexed="9"/>
      <name val="Arial"/>
      <family val="2"/>
    </font>
    <font>
      <b/>
      <sz val="16"/>
      <color indexed="9"/>
      <name val="Arial"/>
      <family val="2"/>
    </font>
    <font>
      <sz val="12"/>
      <name val="Arial"/>
      <family val="2"/>
    </font>
    <font>
      <sz val="11"/>
      <color rgb="FF7030A0"/>
      <name val="Arial"/>
      <family val="2"/>
    </font>
    <font>
      <b/>
      <sz val="10"/>
      <name val="Arial"/>
      <family val="2"/>
    </font>
    <font>
      <b/>
      <sz val="12"/>
      <color rgb="FF002D64"/>
      <name val="Arial"/>
      <family val="2"/>
    </font>
    <font>
      <b/>
      <sz val="12"/>
      <name val="Arial"/>
      <family val="2"/>
    </font>
    <font>
      <sz val="11"/>
      <color theme="1"/>
      <name val="Arial"/>
      <family val="2"/>
    </font>
  </fonts>
  <fills count="5">
    <fill>
      <patternFill patternType="none"/>
    </fill>
    <fill>
      <patternFill patternType="gray125"/>
    </fill>
    <fill>
      <patternFill patternType="solid">
        <fgColor rgb="FFD4ECF9"/>
        <bgColor indexed="64"/>
      </patternFill>
    </fill>
    <fill>
      <patternFill patternType="solid">
        <fgColor theme="0" tint="-0.14996795556505021"/>
        <bgColor indexed="64"/>
      </patternFill>
    </fill>
    <fill>
      <patternFill patternType="solid">
        <fgColor theme="7"/>
        <bgColor indexed="64"/>
      </patternFill>
    </fill>
  </fills>
  <borders count="26">
    <border>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top/>
      <bottom style="thin">
        <color auto="1"/>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style="thin">
        <color theme="0" tint="-0.14996795556505021"/>
      </top>
      <bottom style="thin">
        <color auto="1"/>
      </bottom>
      <diagonal/>
    </border>
    <border>
      <left style="thin">
        <color theme="0"/>
      </left>
      <right/>
      <top/>
      <bottom/>
      <diagonal/>
    </border>
    <border>
      <left/>
      <right style="thin">
        <color theme="0"/>
      </right>
      <top style="thin">
        <color theme="0"/>
      </top>
      <bottom/>
      <diagonal/>
    </border>
    <border>
      <left/>
      <right style="thin">
        <color theme="0"/>
      </right>
      <top/>
      <bottom style="thin">
        <color auto="1"/>
      </bottom>
      <diagonal/>
    </border>
  </borders>
  <cellStyleXfs count="10">
    <xf numFmtId="0" fontId="0" fillId="0" borderId="0"/>
    <xf numFmtId="43" fontId="5" fillId="0" borderId="0" applyFont="0" applyFill="0" applyBorder="0" applyAlignment="0" applyProtection="0"/>
    <xf numFmtId="9" fontId="5" fillId="0" borderId="0" applyFont="0" applyFill="0" applyBorder="0" applyAlignment="0" applyProtection="0"/>
    <xf numFmtId="0" fontId="8" fillId="0" borderId="0"/>
    <xf numFmtId="0" fontId="7" fillId="0" borderId="0"/>
    <xf numFmtId="165" fontId="7" fillId="3" borderId="14">
      <protection locked="0"/>
    </xf>
    <xf numFmtId="0" fontId="2" fillId="0" borderId="0"/>
    <xf numFmtId="9" fontId="7" fillId="0" borderId="0" applyFont="0" applyFill="0" applyBorder="0" applyAlignment="0" applyProtection="0"/>
    <xf numFmtId="0" fontId="16" fillId="0" borderId="0"/>
    <xf numFmtId="0" fontId="5" fillId="0" borderId="0"/>
  </cellStyleXfs>
  <cellXfs count="114">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0" xfId="0" applyFont="1"/>
    <xf numFmtId="0" fontId="3" fillId="2" borderId="1" xfId="0" applyFont="1" applyFill="1" applyBorder="1" applyAlignment="1">
      <alignment vertical="center" wrapText="1"/>
    </xf>
    <xf numFmtId="0" fontId="3" fillId="2" borderId="4" xfId="0" applyFont="1" applyFill="1" applyBorder="1"/>
    <xf numFmtId="0" fontId="3" fillId="2" borderId="5" xfId="0" applyFont="1" applyFill="1" applyBorder="1"/>
    <xf numFmtId="0" fontId="3" fillId="2" borderId="1" xfId="0" applyFont="1" applyFill="1" applyBorder="1" applyAlignment="1">
      <alignment vertical="center"/>
    </xf>
    <xf numFmtId="10" fontId="3" fillId="0" borderId="4" xfId="2" applyNumberFormat="1" applyFont="1" applyBorder="1"/>
    <xf numFmtId="0" fontId="3" fillId="0" borderId="0" xfId="0" applyFont="1" applyFill="1"/>
    <xf numFmtId="0" fontId="3" fillId="0" borderId="7" xfId="0" applyFont="1" applyBorder="1"/>
    <xf numFmtId="0" fontId="3" fillId="0" borderId="5" xfId="0" applyFont="1" applyBorder="1"/>
    <xf numFmtId="164" fontId="3" fillId="0" borderId="7" xfId="1" applyNumberFormat="1" applyFont="1" applyBorder="1"/>
    <xf numFmtId="0" fontId="3" fillId="0" borderId="8" xfId="0" applyFont="1" applyBorder="1"/>
    <xf numFmtId="0" fontId="3" fillId="0" borderId="4" xfId="0" applyFont="1" applyBorder="1"/>
    <xf numFmtId="164" fontId="3" fillId="0" borderId="9" xfId="1" applyNumberFormat="1" applyFont="1" applyBorder="1"/>
    <xf numFmtId="0" fontId="7" fillId="2" borderId="1" xfId="0" applyFont="1" applyFill="1" applyBorder="1" applyAlignment="1">
      <alignment vertical="center"/>
    </xf>
    <xf numFmtId="10" fontId="3" fillId="0" borderId="6" xfId="2" applyNumberFormat="1" applyFont="1" applyBorder="1"/>
    <xf numFmtId="0" fontId="7" fillId="2" borderId="10" xfId="0" applyFont="1" applyFill="1" applyBorder="1" applyAlignment="1">
      <alignment vertical="center"/>
    </xf>
    <xf numFmtId="10" fontId="3" fillId="0" borderId="11" xfId="2" applyNumberFormat="1" applyFont="1" applyBorder="1"/>
    <xf numFmtId="0" fontId="7" fillId="0" borderId="1" xfId="0" applyFont="1" applyFill="1" applyBorder="1" applyAlignment="1">
      <alignment vertical="center"/>
    </xf>
    <xf numFmtId="10" fontId="0" fillId="0" borderId="0" xfId="0" applyNumberFormat="1"/>
    <xf numFmtId="0" fontId="3" fillId="0" borderId="12" xfId="0" applyFont="1" applyBorder="1"/>
    <xf numFmtId="0" fontId="3" fillId="0" borderId="10" xfId="0" applyFont="1" applyBorder="1"/>
    <xf numFmtId="164" fontId="3" fillId="0" borderId="12" xfId="1" applyNumberFormat="1" applyFont="1" applyBorder="1"/>
    <xf numFmtId="0" fontId="6" fillId="0" borderId="0" xfId="3" applyFont="1" applyAlignment="1">
      <alignment horizontal="center" vertical="center"/>
    </xf>
    <xf numFmtId="0" fontId="6" fillId="0" borderId="0" xfId="3" applyFont="1" applyAlignment="1">
      <alignment horizontal="left" vertical="center"/>
    </xf>
    <xf numFmtId="0" fontId="9" fillId="0" borderId="0" xfId="3" applyFont="1" applyFill="1" applyBorder="1" applyAlignment="1">
      <alignment vertical="center"/>
    </xf>
    <xf numFmtId="0" fontId="10" fillId="0" borderId="0" xfId="3" applyFont="1" applyFill="1" applyBorder="1" applyAlignment="1">
      <alignment horizontal="right" vertical="center"/>
    </xf>
    <xf numFmtId="0" fontId="11" fillId="0" borderId="0" xfId="3" applyFont="1" applyFill="1" applyBorder="1" applyAlignment="1">
      <alignment horizontal="center" vertical="center"/>
    </xf>
    <xf numFmtId="0" fontId="12" fillId="0" borderId="0" xfId="3" applyFont="1" applyAlignment="1">
      <alignment horizontal="left" vertical="center"/>
    </xf>
    <xf numFmtId="0" fontId="11" fillId="0" borderId="0" xfId="3" applyFont="1" applyFill="1" applyAlignment="1">
      <alignment vertical="center"/>
    </xf>
    <xf numFmtId="0" fontId="13" fillId="0" borderId="0" xfId="3" applyFont="1" applyFill="1" applyBorder="1" applyAlignment="1">
      <alignment vertical="center"/>
    </xf>
    <xf numFmtId="0" fontId="8" fillId="0" borderId="0" xfId="3" applyAlignment="1">
      <alignment vertical="center"/>
    </xf>
    <xf numFmtId="0" fontId="14" fillId="0" borderId="0" xfId="3" applyFont="1" applyAlignment="1">
      <alignment horizontal="left" vertical="center"/>
    </xf>
    <xf numFmtId="0" fontId="7" fillId="0" borderId="0" xfId="3" applyFont="1" applyFill="1" applyAlignment="1">
      <alignment vertical="center"/>
    </xf>
    <xf numFmtId="0" fontId="15" fillId="0" borderId="0" xfId="3" applyFont="1" applyFill="1" applyAlignment="1">
      <alignment vertical="center"/>
    </xf>
    <xf numFmtId="0" fontId="11" fillId="0" borderId="0" xfId="3" applyFont="1" applyFill="1" applyAlignment="1">
      <alignment horizontal="right" vertical="center"/>
    </xf>
    <xf numFmtId="0" fontId="7" fillId="0" borderId="0" xfId="4" applyFont="1" applyFill="1" applyBorder="1" applyAlignment="1">
      <alignment vertical="center"/>
    </xf>
    <xf numFmtId="0" fontId="8" fillId="0" borderId="0" xfId="3" applyFill="1" applyAlignment="1">
      <alignment vertical="center"/>
    </xf>
    <xf numFmtId="0" fontId="8" fillId="0" borderId="0" xfId="3"/>
    <xf numFmtId="0" fontId="13" fillId="0" borderId="0" xfId="3" applyFont="1" applyAlignment="1">
      <alignment vertical="center"/>
    </xf>
    <xf numFmtId="0" fontId="7" fillId="2" borderId="13" xfId="3" applyFont="1" applyFill="1" applyBorder="1" applyAlignment="1">
      <alignment horizontal="left" vertical="center"/>
    </xf>
    <xf numFmtId="0" fontId="7" fillId="2" borderId="6" xfId="3" applyFont="1" applyFill="1" applyBorder="1" applyAlignment="1">
      <alignment horizontal="center" vertical="center"/>
    </xf>
    <xf numFmtId="0" fontId="7" fillId="2" borderId="2" xfId="3" applyFont="1" applyFill="1" applyBorder="1" applyAlignment="1">
      <alignment horizontal="center" vertical="center"/>
    </xf>
    <xf numFmtId="165" fontId="7" fillId="2" borderId="3" xfId="5" applyFill="1" applyBorder="1">
      <protection locked="0"/>
    </xf>
    <xf numFmtId="166" fontId="7" fillId="0" borderId="15" xfId="4" applyNumberFormat="1" applyFill="1" applyBorder="1" applyAlignment="1">
      <alignment horizontal="center"/>
    </xf>
    <xf numFmtId="0" fontId="8" fillId="0" borderId="0" xfId="3" applyFill="1"/>
    <xf numFmtId="165" fontId="7" fillId="2" borderId="16" xfId="5" applyFill="1" applyBorder="1">
      <protection locked="0"/>
    </xf>
    <xf numFmtId="166" fontId="7" fillId="0" borderId="17" xfId="4" applyNumberFormat="1" applyFill="1" applyBorder="1" applyAlignment="1">
      <alignment horizontal="center"/>
    </xf>
    <xf numFmtId="166" fontId="7" fillId="0" borderId="18" xfId="4" applyNumberFormat="1" applyFill="1" applyBorder="1" applyAlignment="1">
      <alignment horizontal="center"/>
    </xf>
    <xf numFmtId="2" fontId="8" fillId="0" borderId="0" xfId="3" applyNumberFormat="1"/>
    <xf numFmtId="0" fontId="8" fillId="0" borderId="0" xfId="3" applyAlignment="1">
      <alignment horizontal="left" vertical="center"/>
    </xf>
    <xf numFmtId="0" fontId="15" fillId="0" borderId="0" xfId="3" applyFont="1" applyFill="1" applyAlignment="1">
      <alignment horizontal="left" vertical="center"/>
    </xf>
    <xf numFmtId="0" fontId="7" fillId="2" borderId="19" xfId="3" applyFont="1" applyFill="1" applyBorder="1" applyAlignment="1">
      <alignment horizontal="left" vertical="center"/>
    </xf>
    <xf numFmtId="166" fontId="8" fillId="0" borderId="0" xfId="3" applyNumberFormat="1"/>
    <xf numFmtId="166" fontId="8" fillId="0" borderId="0" xfId="3" applyNumberFormat="1" applyFill="1"/>
    <xf numFmtId="0" fontId="7" fillId="0" borderId="0" xfId="4" applyFont="1" applyFill="1" applyAlignment="1">
      <alignment vertical="center"/>
    </xf>
    <xf numFmtId="0" fontId="15" fillId="0" borderId="0" xfId="4" applyFont="1" applyFill="1" applyAlignment="1">
      <alignment vertical="center"/>
    </xf>
    <xf numFmtId="0" fontId="15" fillId="0" borderId="0" xfId="3" applyFont="1" applyFill="1"/>
    <xf numFmtId="0" fontId="8" fillId="0" borderId="0" xfId="3" applyFill="1" applyAlignment="1">
      <alignment horizontal="right"/>
    </xf>
    <xf numFmtId="0" fontId="7" fillId="0" borderId="0" xfId="4"/>
    <xf numFmtId="166" fontId="7" fillId="0" borderId="20" xfId="4" applyNumberFormat="1" applyFill="1" applyBorder="1" applyAlignment="1">
      <alignment horizontal="center"/>
    </xf>
    <xf numFmtId="166" fontId="7" fillId="0" borderId="21" xfId="4" applyNumberFormat="1" applyFill="1" applyBorder="1" applyAlignment="1">
      <alignment horizontal="center"/>
    </xf>
    <xf numFmtId="166" fontId="7" fillId="0" borderId="0" xfId="4" applyNumberFormat="1" applyFill="1" applyBorder="1" applyAlignment="1">
      <alignment horizontal="center"/>
    </xf>
    <xf numFmtId="10" fontId="8" fillId="0" borderId="22" xfId="3" applyNumberFormat="1" applyBorder="1"/>
    <xf numFmtId="0" fontId="7" fillId="0" borderId="0" xfId="4"/>
    <xf numFmtId="0" fontId="7" fillId="0" borderId="0" xfId="3" applyFont="1"/>
    <xf numFmtId="0" fontId="2" fillId="0" borderId="0" xfId="6"/>
    <xf numFmtId="0" fontId="8" fillId="0" borderId="0" xfId="3" applyNumberFormat="1"/>
    <xf numFmtId="0" fontId="0" fillId="0" borderId="0" xfId="0" applyFill="1"/>
    <xf numFmtId="0" fontId="1" fillId="0" borderId="0" xfId="0" applyFont="1" applyAlignment="1">
      <alignment vertical="center"/>
    </xf>
    <xf numFmtId="0" fontId="0" fillId="0" borderId="0" xfId="0" applyAlignment="1">
      <alignment vertical="center"/>
    </xf>
    <xf numFmtId="0" fontId="1" fillId="0" borderId="0" xfId="0" applyFont="1" applyFill="1" applyAlignment="1">
      <alignment vertical="center"/>
    </xf>
    <xf numFmtId="0" fontId="4" fillId="0" borderId="0" xfId="0" applyFont="1" applyFill="1" applyAlignment="1">
      <alignment vertical="center"/>
    </xf>
    <xf numFmtId="0" fontId="1" fillId="0" borderId="0" xfId="0" applyFont="1"/>
    <xf numFmtId="0" fontId="1" fillId="0" borderId="0" xfId="0" applyFont="1" applyFill="1" applyBorder="1" applyAlignment="1">
      <alignment horizontal="center" vertical="top"/>
    </xf>
    <xf numFmtId="0" fontId="1" fillId="0" borderId="23"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2" borderId="5" xfId="0" applyFont="1" applyFill="1" applyBorder="1"/>
    <xf numFmtId="0" fontId="1" fillId="0" borderId="0" xfId="0" applyFont="1" applyFill="1"/>
    <xf numFmtId="0" fontId="1" fillId="0" borderId="6" xfId="0" applyFont="1" applyFill="1" applyBorder="1"/>
    <xf numFmtId="10" fontId="1" fillId="0" borderId="6" xfId="2" applyNumberFormat="1" applyFont="1" applyFill="1" applyBorder="1"/>
    <xf numFmtId="0" fontId="1" fillId="0" borderId="4" xfId="0" applyFont="1" applyFill="1" applyBorder="1"/>
    <xf numFmtId="0" fontId="1" fillId="0" borderId="9" xfId="0" applyFont="1" applyFill="1" applyBorder="1"/>
    <xf numFmtId="0" fontId="1" fillId="0" borderId="16" xfId="0" applyFont="1" applyFill="1" applyBorder="1"/>
    <xf numFmtId="0" fontId="1" fillId="0" borderId="8" xfId="0" applyFont="1" applyFill="1" applyBorder="1"/>
    <xf numFmtId="10" fontId="1" fillId="0" borderId="4" xfId="2" applyNumberFormat="1" applyFont="1" applyFill="1" applyBorder="1"/>
    <xf numFmtId="0" fontId="1" fillId="0" borderId="0" xfId="0" applyFont="1" applyFill="1" applyBorder="1"/>
    <xf numFmtId="11" fontId="1" fillId="0" borderId="8" xfId="0" applyNumberFormat="1" applyFont="1" applyFill="1" applyBorder="1"/>
    <xf numFmtId="0" fontId="1" fillId="4" borderId="4" xfId="0" applyFont="1" applyFill="1" applyBorder="1"/>
    <xf numFmtId="0" fontId="1" fillId="0" borderId="25" xfId="0" applyFont="1" applyBorder="1"/>
    <xf numFmtId="0" fontId="1" fillId="0" borderId="11" xfId="0" applyFont="1" applyFill="1" applyBorder="1"/>
    <xf numFmtId="10" fontId="1" fillId="0" borderId="10" xfId="2" applyNumberFormat="1" applyFont="1" applyBorder="1"/>
    <xf numFmtId="167" fontId="1" fillId="0" borderId="0" xfId="0" applyNumberFormat="1" applyFont="1" applyBorder="1"/>
    <xf numFmtId="0" fontId="1" fillId="0" borderId="10" xfId="0" applyFont="1" applyBorder="1"/>
    <xf numFmtId="11" fontId="1" fillId="0" borderId="10" xfId="0" applyNumberFormat="1" applyFont="1" applyBorder="1"/>
    <xf numFmtId="11" fontId="0" fillId="0" borderId="0" xfId="0" applyNumberFormat="1"/>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1" xfId="0" applyFont="1" applyFill="1" applyBorder="1" applyAlignment="1">
      <alignment horizontal="left" vertical="top"/>
    </xf>
    <xf numFmtId="0" fontId="1" fillId="2" borderId="23" xfId="0" applyFont="1" applyFill="1" applyBorder="1" applyAlignment="1">
      <alignment horizontal="left" vertical="top"/>
    </xf>
    <xf numFmtId="0" fontId="1" fillId="2" borderId="1" xfId="0" applyFont="1" applyFill="1" applyBorder="1" applyAlignment="1">
      <alignment horizontal="center" vertical="top"/>
    </xf>
    <xf numFmtId="0" fontId="1" fillId="2" borderId="6" xfId="0" applyFont="1" applyFill="1" applyBorder="1" applyAlignment="1">
      <alignment horizontal="center" vertical="top"/>
    </xf>
    <xf numFmtId="0" fontId="1" fillId="2" borderId="23" xfId="0" applyFont="1" applyFill="1" applyBorder="1" applyAlignment="1">
      <alignment horizontal="center" vertical="top"/>
    </xf>
    <xf numFmtId="0" fontId="1" fillId="2" borderId="0"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10" fontId="1" fillId="0" borderId="24" xfId="2" applyNumberFormat="1" applyFont="1" applyFill="1" applyBorder="1"/>
    <xf numFmtId="10" fontId="1" fillId="0" borderId="0" xfId="2" applyNumberFormat="1" applyFont="1" applyFill="1" applyBorder="1"/>
  </cellXfs>
  <cellStyles count="10">
    <cellStyle name="__" xfId="5"/>
    <cellStyle name="Komma" xfId="1" builtinId="3"/>
    <cellStyle name="Normal 3" xfId="9"/>
    <cellStyle name="Prozent" xfId="2" builtinId="5"/>
    <cellStyle name="Prozent 2" xfId="7"/>
    <cellStyle name="Standard" xfId="0" builtinId="0"/>
    <cellStyle name="Standard 2" xfId="3"/>
    <cellStyle name="Standard 2 2" xfId="4"/>
    <cellStyle name="Standard 3" xfId="8"/>
    <cellStyle name="Standard 4" xfId="6"/>
  </cellStyles>
  <dxfs count="4">
    <dxf>
      <fill>
        <patternFill>
          <bgColor rgb="FFD4ECF7"/>
        </patternFill>
      </fill>
    </dxf>
    <dxf>
      <fill>
        <patternFill>
          <bgColor rgb="FFD4ECF7"/>
        </patternFill>
      </fill>
    </dxf>
    <dxf>
      <fill>
        <patternFill>
          <bgColor rgb="FFD4ECF9"/>
        </patternFill>
      </fill>
    </dxf>
    <dxf>
      <fill>
        <patternFill>
          <bgColor rgb="FFD4ECF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T-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11271/AppData/Local/Packages/Microsoft.MicrosoftEdge_8wekyb3d8bbwe/TempState/Downloads/SS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pageSetUpPr autoPageBreaks="0" fitToPage="1"/>
  </sheetPr>
  <dimension ref="A1:IV45"/>
  <sheetViews>
    <sheetView showGridLines="0" topLeftCell="A10" zoomScale="90" zoomScaleNormal="90" workbookViewId="0">
      <selection activeCell="E26" sqref="E26"/>
    </sheetView>
  </sheetViews>
  <sheetFormatPr baseColWidth="10" defaultColWidth="8.81640625" defaultRowHeight="12.5" x14ac:dyDescent="0.25"/>
  <cols>
    <col min="1" max="1" width="5.7265625" style="42" customWidth="1"/>
    <col min="2" max="2" width="20.453125" style="42" customWidth="1"/>
    <col min="3" max="52" width="10.54296875" style="42" customWidth="1"/>
    <col min="53" max="16384" width="8.81640625" style="42"/>
  </cols>
  <sheetData>
    <row r="1" spans="1:52" s="29" customFormat="1" ht="20.25" customHeight="1" x14ac:dyDescent="0.35">
      <c r="A1" s="27">
        <v>1</v>
      </c>
      <c r="B1" s="28" t="s">
        <v>12</v>
      </c>
      <c r="K1" s="30"/>
    </row>
    <row r="2" spans="1:52" s="33" customFormat="1" ht="14.25" customHeight="1" x14ac:dyDescent="0.35">
      <c r="A2" s="31"/>
      <c r="B2" s="32"/>
    </row>
    <row r="3" spans="1:52" s="33" customFormat="1" ht="14.25" customHeight="1" x14ac:dyDescent="0.35">
      <c r="A3" s="31"/>
      <c r="B3" s="34"/>
    </row>
    <row r="4" spans="1:52" s="35" customFormat="1" ht="20.149999999999999" customHeight="1" x14ac:dyDescent="0.35">
      <c r="B4" s="36" t="s">
        <v>106</v>
      </c>
      <c r="C4" s="37"/>
      <c r="D4" s="37"/>
      <c r="E4" s="37"/>
      <c r="F4" s="38"/>
      <c r="G4" s="38"/>
      <c r="H4" s="38"/>
      <c r="I4" s="38"/>
      <c r="J4" s="38"/>
      <c r="K4" s="39"/>
    </row>
    <row r="5" spans="1:52" s="35" customFormat="1" ht="14.25" customHeight="1" x14ac:dyDescent="0.35">
      <c r="B5" s="40"/>
      <c r="C5" s="41"/>
      <c r="D5" s="41"/>
      <c r="E5" s="41"/>
      <c r="F5" s="41"/>
      <c r="G5" s="41"/>
      <c r="H5" s="41"/>
      <c r="I5" s="41"/>
      <c r="J5" s="41"/>
      <c r="K5" s="41"/>
    </row>
    <row r="6" spans="1:52" ht="14.25" customHeight="1" x14ac:dyDescent="0.25"/>
    <row r="7" spans="1:52" s="43" customFormat="1" ht="14.25" customHeight="1" x14ac:dyDescent="0.35">
      <c r="B7" s="44" t="s">
        <v>13</v>
      </c>
      <c r="C7" s="45">
        <v>1</v>
      </c>
      <c r="D7" s="45">
        <f t="shared" ref="D7:AZ7" si="0">1+C7</f>
        <v>2</v>
      </c>
      <c r="E7" s="45">
        <f t="shared" si="0"/>
        <v>3</v>
      </c>
      <c r="F7" s="45">
        <f t="shared" si="0"/>
        <v>4</v>
      </c>
      <c r="G7" s="45">
        <f t="shared" si="0"/>
        <v>5</v>
      </c>
      <c r="H7" s="45">
        <f t="shared" si="0"/>
        <v>6</v>
      </c>
      <c r="I7" s="45">
        <f t="shared" si="0"/>
        <v>7</v>
      </c>
      <c r="J7" s="45">
        <f t="shared" si="0"/>
        <v>8</v>
      </c>
      <c r="K7" s="45">
        <f t="shared" si="0"/>
        <v>9</v>
      </c>
      <c r="L7" s="45">
        <f t="shared" si="0"/>
        <v>10</v>
      </c>
      <c r="M7" s="45">
        <f t="shared" si="0"/>
        <v>11</v>
      </c>
      <c r="N7" s="45">
        <f t="shared" si="0"/>
        <v>12</v>
      </c>
      <c r="O7" s="45">
        <f t="shared" si="0"/>
        <v>13</v>
      </c>
      <c r="P7" s="45">
        <f t="shared" si="0"/>
        <v>14</v>
      </c>
      <c r="Q7" s="45">
        <f t="shared" si="0"/>
        <v>15</v>
      </c>
      <c r="R7" s="45">
        <f t="shared" si="0"/>
        <v>16</v>
      </c>
      <c r="S7" s="45">
        <f t="shared" si="0"/>
        <v>17</v>
      </c>
      <c r="T7" s="45">
        <f t="shared" si="0"/>
        <v>18</v>
      </c>
      <c r="U7" s="45">
        <f t="shared" si="0"/>
        <v>19</v>
      </c>
      <c r="V7" s="45">
        <f t="shared" si="0"/>
        <v>20</v>
      </c>
      <c r="W7" s="45">
        <f t="shared" si="0"/>
        <v>21</v>
      </c>
      <c r="X7" s="45">
        <f t="shared" si="0"/>
        <v>22</v>
      </c>
      <c r="Y7" s="45">
        <f t="shared" si="0"/>
        <v>23</v>
      </c>
      <c r="Z7" s="45">
        <f t="shared" si="0"/>
        <v>24</v>
      </c>
      <c r="AA7" s="45">
        <f t="shared" si="0"/>
        <v>25</v>
      </c>
      <c r="AB7" s="45">
        <f t="shared" si="0"/>
        <v>26</v>
      </c>
      <c r="AC7" s="45">
        <f t="shared" si="0"/>
        <v>27</v>
      </c>
      <c r="AD7" s="45">
        <f t="shared" si="0"/>
        <v>28</v>
      </c>
      <c r="AE7" s="45">
        <f t="shared" si="0"/>
        <v>29</v>
      </c>
      <c r="AF7" s="45">
        <f t="shared" si="0"/>
        <v>30</v>
      </c>
      <c r="AG7" s="45">
        <f t="shared" si="0"/>
        <v>31</v>
      </c>
      <c r="AH7" s="45">
        <f t="shared" si="0"/>
        <v>32</v>
      </c>
      <c r="AI7" s="45">
        <f t="shared" si="0"/>
        <v>33</v>
      </c>
      <c r="AJ7" s="45">
        <f t="shared" si="0"/>
        <v>34</v>
      </c>
      <c r="AK7" s="45">
        <f t="shared" si="0"/>
        <v>35</v>
      </c>
      <c r="AL7" s="45">
        <f t="shared" si="0"/>
        <v>36</v>
      </c>
      <c r="AM7" s="45">
        <f t="shared" si="0"/>
        <v>37</v>
      </c>
      <c r="AN7" s="45">
        <f t="shared" si="0"/>
        <v>38</v>
      </c>
      <c r="AO7" s="45">
        <f t="shared" si="0"/>
        <v>39</v>
      </c>
      <c r="AP7" s="45">
        <f t="shared" si="0"/>
        <v>40</v>
      </c>
      <c r="AQ7" s="45">
        <f t="shared" si="0"/>
        <v>41</v>
      </c>
      <c r="AR7" s="45">
        <f t="shared" si="0"/>
        <v>42</v>
      </c>
      <c r="AS7" s="45">
        <f t="shared" si="0"/>
        <v>43</v>
      </c>
      <c r="AT7" s="45">
        <f t="shared" si="0"/>
        <v>44</v>
      </c>
      <c r="AU7" s="45">
        <f t="shared" si="0"/>
        <v>45</v>
      </c>
      <c r="AV7" s="45">
        <f t="shared" si="0"/>
        <v>46</v>
      </c>
      <c r="AW7" s="45">
        <f t="shared" si="0"/>
        <v>47</v>
      </c>
      <c r="AX7" s="45">
        <f t="shared" si="0"/>
        <v>48</v>
      </c>
      <c r="AY7" s="45">
        <f t="shared" si="0"/>
        <v>49</v>
      </c>
      <c r="AZ7" s="46">
        <f t="shared" si="0"/>
        <v>50</v>
      </c>
    </row>
    <row r="8" spans="1:52" ht="14.25" customHeight="1" x14ac:dyDescent="0.25">
      <c r="B8" s="47" t="s">
        <v>7</v>
      </c>
      <c r="C8" s="48">
        <v>-0.55125367430305383</v>
      </c>
      <c r="D8" s="48">
        <v>-0.65188401207688651</v>
      </c>
      <c r="E8" s="48">
        <v>-0.69089723016975135</v>
      </c>
      <c r="F8" s="48">
        <v>-0.66860026948510898</v>
      </c>
      <c r="G8" s="48">
        <v>-0.62233989755705599</v>
      </c>
      <c r="H8" s="48">
        <v>-0.57342370241213469</v>
      </c>
      <c r="I8" s="48">
        <v>-0.52988707428822668</v>
      </c>
      <c r="J8" s="48">
        <v>-0.49344775144621877</v>
      </c>
      <c r="K8" s="48">
        <v>-0.46351234100044936</v>
      </c>
      <c r="L8" s="48">
        <v>-0.43891222089912363</v>
      </c>
      <c r="M8" s="48">
        <v>-0.42635288765388024</v>
      </c>
      <c r="N8" s="48">
        <v>-0.41879767627658326</v>
      </c>
      <c r="O8" s="48">
        <v>-0.40873602508244566</v>
      </c>
      <c r="P8" s="48">
        <v>-0.3913887735243482</v>
      </c>
      <c r="Q8" s="48">
        <v>-0.36367063730361471</v>
      </c>
      <c r="R8" s="48">
        <v>-0.32453034741933839</v>
      </c>
      <c r="S8" s="48">
        <v>-0.2769394527324609</v>
      </c>
      <c r="T8" s="48">
        <v>-0.22385352214360221</v>
      </c>
      <c r="U8" s="48">
        <v>-0.16738575451631377</v>
      </c>
      <c r="V8" s="48">
        <v>-0.1090561429248571</v>
      </c>
      <c r="W8" s="48">
        <v>-4.9961246983298846E-2</v>
      </c>
      <c r="X8" s="48">
        <v>9.1081199334208662E-3</v>
      </c>
      <c r="Y8" s="48">
        <v>6.7584059865533064E-2</v>
      </c>
      <c r="Z8" s="48">
        <v>0.12506250310548861</v>
      </c>
      <c r="AA8" s="48">
        <v>0.18126055368299365</v>
      </c>
      <c r="AB8" s="48">
        <v>0.2359853711971116</v>
      </c>
      <c r="AC8" s="48">
        <v>0.28911125660910919</v>
      </c>
      <c r="AD8" s="48">
        <v>0.34056264057011898</v>
      </c>
      <c r="AE8" s="48">
        <v>0.39030136352637967</v>
      </c>
      <c r="AF8" s="48">
        <v>0.43831710641248911</v>
      </c>
      <c r="AG8" s="48">
        <v>0.48462015434065364</v>
      </c>
      <c r="AH8" s="48">
        <v>0.52923590148850064</v>
      </c>
      <c r="AI8" s="48">
        <v>0.57220066476448839</v>
      </c>
      <c r="AJ8" s="48">
        <v>0.61355848752280284</v>
      </c>
      <c r="AK8" s="48">
        <v>0.65335869651237388</v>
      </c>
      <c r="AL8" s="48">
        <v>0.69165403479809484</v>
      </c>
      <c r="AM8" s="48">
        <v>0.72849923706466146</v>
      </c>
      <c r="AN8" s="48">
        <v>0.76394994599100485</v>
      </c>
      <c r="AO8" s="48">
        <v>0.79806189241879988</v>
      </c>
      <c r="AP8" s="48">
        <v>0.83089028005962628</v>
      </c>
      <c r="AQ8" s="48">
        <v>0.86248932908350451</v>
      </c>
      <c r="AR8" s="48">
        <v>0.89291194325598067</v>
      </c>
      <c r="AS8" s="48">
        <v>0.92220947317265267</v>
      </c>
      <c r="AT8" s="48">
        <v>0.95043155418825798</v>
      </c>
      <c r="AU8" s="48">
        <v>0.97762600230337782</v>
      </c>
      <c r="AV8" s="48">
        <v>1.0038387548845673</v>
      </c>
      <c r="AW8" s="48">
        <v>1.0291138459063376</v>
      </c>
      <c r="AX8" s="48">
        <v>1.0534934075984159</v>
      </c>
      <c r="AY8" s="48">
        <v>1.0770176921032215</v>
      </c>
      <c r="AZ8" s="48">
        <v>1.0997251081011905</v>
      </c>
    </row>
    <row r="9" spans="1:52" s="49" customFormat="1" ht="14.25" customHeight="1" x14ac:dyDescent="0.25">
      <c r="B9" s="50" t="s">
        <v>9</v>
      </c>
      <c r="C9" s="51">
        <v>-0.65500000000832115</v>
      </c>
      <c r="D9" s="51">
        <v>-0.68800000000827088</v>
      </c>
      <c r="E9" s="51">
        <v>-0.69000000000841721</v>
      </c>
      <c r="F9" s="51">
        <v>-0.67700000000782135</v>
      </c>
      <c r="G9" s="51">
        <v>-0.65300000000724223</v>
      </c>
      <c r="H9" s="51">
        <v>-0.62400000000677469</v>
      </c>
      <c r="I9" s="51">
        <v>-0.5900000000063077</v>
      </c>
      <c r="J9" s="51">
        <v>-0.55200000000585892</v>
      </c>
      <c r="K9" s="51">
        <v>-0.51400000000545454</v>
      </c>
      <c r="L9" s="51">
        <v>-0.47600000000507237</v>
      </c>
      <c r="M9" s="51">
        <v>-0.43819200941696002</v>
      </c>
      <c r="N9" s="51">
        <v>-0.40107463014970035</v>
      </c>
      <c r="O9" s="51">
        <v>-0.36501625543917671</v>
      </c>
      <c r="P9" s="51">
        <v>-0.33026684445387477</v>
      </c>
      <c r="Q9" s="51">
        <v>-0.29700000000357774</v>
      </c>
      <c r="R9" s="51">
        <v>-0.26610345778729227</v>
      </c>
      <c r="S9" s="51">
        <v>-0.24095531399517256</v>
      </c>
      <c r="T9" s="51">
        <v>-0.22443457409465628</v>
      </c>
      <c r="U9" s="51">
        <v>-0.21840803844935808</v>
      </c>
      <c r="V9" s="51">
        <v>-0.22400000000253328</v>
      </c>
      <c r="W9" s="51">
        <v>-0.24047853067451497</v>
      </c>
      <c r="X9" s="51">
        <v>-0.26237170459904036</v>
      </c>
      <c r="Y9" s="51">
        <v>-0.2846774288673859</v>
      </c>
      <c r="Z9" s="51">
        <v>-0.30391468868453675</v>
      </c>
      <c r="AA9" s="51">
        <v>-0.31772343485966248</v>
      </c>
      <c r="AB9" s="51">
        <v>-0.32454898654946662</v>
      </c>
      <c r="AC9" s="51">
        <v>-0.3233983825253639</v>
      </c>
      <c r="AD9" s="51">
        <v>-0.31365503388515181</v>
      </c>
      <c r="AE9" s="51">
        <v>-0.29493877539007451</v>
      </c>
      <c r="AF9" s="51">
        <v>-0.26700000000127178</v>
      </c>
      <c r="AG9" s="51">
        <v>-0.23009746185640445</v>
      </c>
      <c r="AH9" s="51">
        <v>-0.18612479656177072</v>
      </c>
      <c r="AI9" s="51">
        <v>-0.13694561957539042</v>
      </c>
      <c r="AJ9" s="51">
        <v>-8.4009193714285058E-2</v>
      </c>
      <c r="AK9" s="51">
        <v>-2.8448078112042197E-2</v>
      </c>
      <c r="AL9" s="51">
        <v>2.8849557438381801E-2</v>
      </c>
      <c r="AM9" s="51">
        <v>8.7185706057302248E-2</v>
      </c>
      <c r="AN9" s="51">
        <v>0.14601140586387729</v>
      </c>
      <c r="AO9" s="51">
        <v>0.20489524995739306</v>
      </c>
      <c r="AP9" s="51">
        <v>0.2634990536010795</v>
      </c>
      <c r="AQ9" s="51">
        <v>0.32155890026470679</v>
      </c>
      <c r="AR9" s="51">
        <v>0.37887027027756481</v>
      </c>
      <c r="AS9" s="51">
        <v>0.43527629632871268</v>
      </c>
      <c r="AT9" s="51">
        <v>0.49065843365392325</v>
      </c>
      <c r="AU9" s="51">
        <v>0.54492900911480291</v>
      </c>
      <c r="AV9" s="51">
        <v>0.59802524246355127</v>
      </c>
      <c r="AW9" s="51">
        <v>0.6499044285259048</v>
      </c>
      <c r="AX9" s="51">
        <v>0.70054004025734695</v>
      </c>
      <c r="AY9" s="51">
        <v>0.74991856623907172</v>
      </c>
      <c r="AZ9" s="51">
        <v>0.79803693686300026</v>
      </c>
    </row>
    <row r="10" spans="1:52" s="49" customFormat="1" ht="14.25" customHeight="1" x14ac:dyDescent="0.25">
      <c r="B10" s="50" t="s">
        <v>8</v>
      </c>
      <c r="C10" s="51">
        <v>-3.8000000005466994E-2</v>
      </c>
      <c r="D10" s="51">
        <v>-7.4000000006180233E-2</v>
      </c>
      <c r="E10" s="51">
        <v>-6.9000000005969842E-2</v>
      </c>
      <c r="F10" s="51">
        <v>-3.5000000005624976E-2</v>
      </c>
      <c r="G10" s="51">
        <v>2.3999999994628318E-2</v>
      </c>
      <c r="H10" s="51">
        <v>9.6999999994951125E-2</v>
      </c>
      <c r="I10" s="51">
        <v>0.16599999999529214</v>
      </c>
      <c r="J10" s="51">
        <v>0.22999999999562259</v>
      </c>
      <c r="K10" s="51">
        <v>0.2889999999959425</v>
      </c>
      <c r="L10" s="51">
        <v>0.34099999999621655</v>
      </c>
      <c r="M10" s="51">
        <v>0.38647459503033943</v>
      </c>
      <c r="N10" s="51">
        <v>0.42603085871837365</v>
      </c>
      <c r="O10" s="51">
        <v>0.46008429160355746</v>
      </c>
      <c r="P10" s="51">
        <v>0.48897838638695124</v>
      </c>
      <c r="Q10" s="51">
        <v>0.51299999999729895</v>
      </c>
      <c r="R10" s="51">
        <v>0.53272786801148442</v>
      </c>
      <c r="S10" s="51">
        <v>0.54983222733375747</v>
      </c>
      <c r="T10" s="51">
        <v>0.56577606396346347</v>
      </c>
      <c r="U10" s="51">
        <v>0.58159029023905351</v>
      </c>
      <c r="V10" s="51">
        <v>0.59799999999801123</v>
      </c>
      <c r="W10" s="51">
        <v>0.6151335784014389</v>
      </c>
      <c r="X10" s="51">
        <v>0.6316499277343901</v>
      </c>
      <c r="Y10" s="51">
        <v>0.64620469069303077</v>
      </c>
      <c r="Z10" s="51">
        <v>0.65778035020658265</v>
      </c>
      <c r="AA10" s="51">
        <v>0.66560724047606268</v>
      </c>
      <c r="AB10" s="51">
        <v>0.66910717405708198</v>
      </c>
      <c r="AC10" s="51">
        <v>0.66785297605673755</v>
      </c>
      <c r="AD10" s="51">
        <v>0.66153929883743245</v>
      </c>
      <c r="AE10" s="51">
        <v>0.64996146398299537</v>
      </c>
      <c r="AF10" s="51">
        <v>0.63299999999888446</v>
      </c>
      <c r="AG10" s="51">
        <v>0.61104379122458585</v>
      </c>
      <c r="AH10" s="51">
        <v>0.58605884272937558</v>
      </c>
      <c r="AI10" s="51">
        <v>0.55993475559947825</v>
      </c>
      <c r="AJ10" s="51">
        <v>0.53409357086862119</v>
      </c>
      <c r="AK10" s="51">
        <v>0.50958313970150826</v>
      </c>
      <c r="AL10" s="51">
        <v>0.48715669822687602</v>
      </c>
      <c r="AM10" s="51">
        <v>0.46733912136220912</v>
      </c>
      <c r="AN10" s="51">
        <v>0.45048108002163634</v>
      </c>
      <c r="AO10" s="51">
        <v>0.43680266977592641</v>
      </c>
      <c r="AP10" s="51">
        <v>0.42642815593501027</v>
      </c>
      <c r="AQ10" s="51">
        <v>0.41941339937214828</v>
      </c>
      <c r="AR10" s="51">
        <v>0.41576736640718259</v>
      </c>
      <c r="AS10" s="51">
        <v>0.41546893494837089</v>
      </c>
      <c r="AT10" s="51">
        <v>0.4184800179813708</v>
      </c>
      <c r="AU10" s="51">
        <v>0.42475585073302735</v>
      </c>
      <c r="AV10" s="51">
        <v>0.43425313699418933</v>
      </c>
      <c r="AW10" s="51">
        <v>0.44693662555768121</v>
      </c>
      <c r="AX10" s="51">
        <v>0.46278458920048227</v>
      </c>
      <c r="AY10" s="51">
        <v>0.48179360468092458</v>
      </c>
      <c r="AZ10" s="51">
        <v>0.50398298132230401</v>
      </c>
    </row>
    <row r="11" spans="1:52" s="49" customFormat="1" ht="14.25" customHeight="1" x14ac:dyDescent="0.25">
      <c r="B11" s="50" t="s">
        <v>14</v>
      </c>
      <c r="C11" s="52">
        <v>-6.2000000003414879E-2</v>
      </c>
      <c r="D11" s="52">
        <v>-0.11400000000429955</v>
      </c>
      <c r="E11" s="52">
        <v>-0.11100000000420218</v>
      </c>
      <c r="F11" s="52">
        <v>-9.0000000003986891E-2</v>
      </c>
      <c r="G11" s="52">
        <v>-6.1000000003852417E-2</v>
      </c>
      <c r="H11" s="52">
        <v>-3.8000000003635126E-2</v>
      </c>
      <c r="I11" s="52">
        <v>-1.0000000003396181E-2</v>
      </c>
      <c r="J11" s="52">
        <v>1.6999999996847315E-2</v>
      </c>
      <c r="K11" s="52">
        <v>4.4999999997075157E-2</v>
      </c>
      <c r="L11" s="52">
        <v>6.7999999997292448E-2</v>
      </c>
      <c r="M11" s="52">
        <v>8.8469376759792162E-2</v>
      </c>
      <c r="N11" s="52">
        <v>0.10643262482195048</v>
      </c>
      <c r="O11" s="52">
        <v>0.12111955883646885</v>
      </c>
      <c r="P11" s="52">
        <v>0.13206611134752855</v>
      </c>
      <c r="Q11" s="52">
        <v>0.13899999999809065</v>
      </c>
      <c r="R11" s="52">
        <v>0.14227390523318117</v>
      </c>
      <c r="S11" s="52">
        <v>0.14397532450292072</v>
      </c>
      <c r="T11" s="52">
        <v>0.14592646019102595</v>
      </c>
      <c r="U11" s="52">
        <v>0.14933902544911337</v>
      </c>
      <c r="V11" s="52">
        <v>0.15499999999861735</v>
      </c>
      <c r="W11" s="52">
        <v>0.16295556742014217</v>
      </c>
      <c r="X11" s="52">
        <v>0.1715237616252363</v>
      </c>
      <c r="Y11" s="52">
        <v>0.17905531660373786</v>
      </c>
      <c r="Z11" s="52">
        <v>0.18431620812198179</v>
      </c>
      <c r="AA11" s="52">
        <v>0.18638628318501382</v>
      </c>
      <c r="AB11" s="52">
        <v>0.18458677832358106</v>
      </c>
      <c r="AC11" s="52">
        <v>0.17842798113645308</v>
      </c>
      <c r="AD11" s="52">
        <v>0.16757105852382992</v>
      </c>
      <c r="AE11" s="52">
        <v>0.15179989454754406</v>
      </c>
      <c r="AF11" s="52">
        <v>0.13099999999925949</v>
      </c>
      <c r="AG11" s="52">
        <v>0.10562461330505535</v>
      </c>
      <c r="AH11" s="52">
        <v>7.7855811588234403E-2</v>
      </c>
      <c r="AI11" s="52">
        <v>4.9740674279830088E-2</v>
      </c>
      <c r="AJ11" s="52">
        <v>2.2771334725923964E-2</v>
      </c>
      <c r="AK11" s="52">
        <v>-1.9950202894025715E-3</v>
      </c>
      <c r="AL11" s="52">
        <v>-2.3835837740460164E-2</v>
      </c>
      <c r="AM11" s="52">
        <v>-4.2281439863645076E-2</v>
      </c>
      <c r="AN11" s="52">
        <v>-5.7049686164079016E-2</v>
      </c>
      <c r="AO11" s="52">
        <v>-6.799455929000775E-2</v>
      </c>
      <c r="AP11" s="52">
        <v>-7.5066199001361245E-2</v>
      </c>
      <c r="AQ11" s="52">
        <v>-7.8280131165520128E-2</v>
      </c>
      <c r="AR11" s="52">
        <v>-7.7693745512685819E-2</v>
      </c>
      <c r="AS11" s="52">
        <v>-7.3388397071549871E-2</v>
      </c>
      <c r="AT11" s="52">
        <v>-6.5455804645353499E-2</v>
      </c>
      <c r="AU11" s="52">
        <v>-5.3987678616951307E-2</v>
      </c>
      <c r="AV11" s="52">
        <v>-3.9067724806007842E-2</v>
      </c>
      <c r="AW11" s="52">
        <v>-2.0765342205764092E-2</v>
      </c>
      <c r="AX11" s="52">
        <v>8.6953596480920936E-4</v>
      </c>
      <c r="AY11" s="52">
        <v>2.5810911904500244E-2</v>
      </c>
      <c r="AZ11" s="52">
        <v>5.4060892225127333E-2</v>
      </c>
    </row>
    <row r="12" spans="1:52" ht="14.25" customHeight="1" x14ac:dyDescent="0.25">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14.25" customHeight="1" x14ac:dyDescent="0.25"/>
    <row r="14" spans="1:52" s="54" customFormat="1" ht="20.149999999999999" customHeight="1" x14ac:dyDescent="0.35">
      <c r="B14" s="36" t="s">
        <v>15</v>
      </c>
      <c r="C14" s="54" t="s">
        <v>16</v>
      </c>
      <c r="E14" s="55"/>
      <c r="F14" s="55"/>
      <c r="G14" s="55"/>
      <c r="H14" s="55"/>
      <c r="I14" s="55"/>
      <c r="J14" s="55"/>
      <c r="K14" s="55"/>
    </row>
    <row r="15" spans="1:52" ht="14.25" customHeight="1" x14ac:dyDescent="0.25"/>
    <row r="16" spans="1:52" ht="14.25" customHeight="1" x14ac:dyDescent="0.25">
      <c r="B16" s="56" t="s">
        <v>13</v>
      </c>
      <c r="C16" s="45">
        <v>1</v>
      </c>
      <c r="D16" s="45">
        <f t="shared" ref="D16:AZ16" si="1">1+C16</f>
        <v>2</v>
      </c>
      <c r="E16" s="45">
        <f t="shared" si="1"/>
        <v>3</v>
      </c>
      <c r="F16" s="45">
        <f t="shared" si="1"/>
        <v>4</v>
      </c>
      <c r="G16" s="45">
        <f t="shared" si="1"/>
        <v>5</v>
      </c>
      <c r="H16" s="45">
        <f t="shared" si="1"/>
        <v>6</v>
      </c>
      <c r="I16" s="45">
        <f t="shared" si="1"/>
        <v>7</v>
      </c>
      <c r="J16" s="45">
        <f t="shared" si="1"/>
        <v>8</v>
      </c>
      <c r="K16" s="45">
        <f t="shared" si="1"/>
        <v>9</v>
      </c>
      <c r="L16" s="45">
        <f t="shared" si="1"/>
        <v>10</v>
      </c>
      <c r="M16" s="45">
        <f t="shared" si="1"/>
        <v>11</v>
      </c>
      <c r="N16" s="45">
        <f t="shared" si="1"/>
        <v>12</v>
      </c>
      <c r="O16" s="45">
        <f t="shared" si="1"/>
        <v>13</v>
      </c>
      <c r="P16" s="45">
        <f t="shared" si="1"/>
        <v>14</v>
      </c>
      <c r="Q16" s="45">
        <f t="shared" si="1"/>
        <v>15</v>
      </c>
      <c r="R16" s="45">
        <f t="shared" si="1"/>
        <v>16</v>
      </c>
      <c r="S16" s="45">
        <f t="shared" si="1"/>
        <v>17</v>
      </c>
      <c r="T16" s="45">
        <f t="shared" si="1"/>
        <v>18</v>
      </c>
      <c r="U16" s="45">
        <f t="shared" si="1"/>
        <v>19</v>
      </c>
      <c r="V16" s="45">
        <f t="shared" si="1"/>
        <v>20</v>
      </c>
      <c r="W16" s="45">
        <f t="shared" si="1"/>
        <v>21</v>
      </c>
      <c r="X16" s="45">
        <f t="shared" si="1"/>
        <v>22</v>
      </c>
      <c r="Y16" s="45">
        <f t="shared" si="1"/>
        <v>23</v>
      </c>
      <c r="Z16" s="45">
        <f t="shared" si="1"/>
        <v>24</v>
      </c>
      <c r="AA16" s="45">
        <f t="shared" si="1"/>
        <v>25</v>
      </c>
      <c r="AB16" s="45">
        <f t="shared" si="1"/>
        <v>26</v>
      </c>
      <c r="AC16" s="45">
        <f t="shared" si="1"/>
        <v>27</v>
      </c>
      <c r="AD16" s="45">
        <f t="shared" si="1"/>
        <v>28</v>
      </c>
      <c r="AE16" s="45">
        <f t="shared" si="1"/>
        <v>29</v>
      </c>
      <c r="AF16" s="45">
        <f t="shared" si="1"/>
        <v>30</v>
      </c>
      <c r="AG16" s="45">
        <f t="shared" si="1"/>
        <v>31</v>
      </c>
      <c r="AH16" s="45">
        <f t="shared" si="1"/>
        <v>32</v>
      </c>
      <c r="AI16" s="45">
        <f t="shared" si="1"/>
        <v>33</v>
      </c>
      <c r="AJ16" s="45">
        <f t="shared" si="1"/>
        <v>34</v>
      </c>
      <c r="AK16" s="45">
        <f t="shared" si="1"/>
        <v>35</v>
      </c>
      <c r="AL16" s="45">
        <f t="shared" si="1"/>
        <v>36</v>
      </c>
      <c r="AM16" s="45">
        <f t="shared" si="1"/>
        <v>37</v>
      </c>
      <c r="AN16" s="45">
        <f t="shared" si="1"/>
        <v>38</v>
      </c>
      <c r="AO16" s="45">
        <f t="shared" si="1"/>
        <v>39</v>
      </c>
      <c r="AP16" s="45">
        <f t="shared" si="1"/>
        <v>40</v>
      </c>
      <c r="AQ16" s="45">
        <f t="shared" si="1"/>
        <v>41</v>
      </c>
      <c r="AR16" s="45">
        <f t="shared" si="1"/>
        <v>42</v>
      </c>
      <c r="AS16" s="45">
        <f t="shared" si="1"/>
        <v>43</v>
      </c>
      <c r="AT16" s="45">
        <f t="shared" si="1"/>
        <v>44</v>
      </c>
      <c r="AU16" s="45">
        <f t="shared" si="1"/>
        <v>45</v>
      </c>
      <c r="AV16" s="45">
        <f t="shared" si="1"/>
        <v>46</v>
      </c>
      <c r="AW16" s="45">
        <f t="shared" si="1"/>
        <v>47</v>
      </c>
      <c r="AX16" s="45">
        <f t="shared" si="1"/>
        <v>48</v>
      </c>
      <c r="AY16" s="45">
        <f t="shared" si="1"/>
        <v>49</v>
      </c>
      <c r="AZ16" s="46">
        <f t="shared" si="1"/>
        <v>50</v>
      </c>
    </row>
    <row r="17" spans="1:256" s="57" customFormat="1" ht="14.25" customHeight="1" x14ac:dyDescent="0.25">
      <c r="A17" s="42"/>
      <c r="B17" s="50" t="s">
        <v>7</v>
      </c>
      <c r="C17" s="48">
        <f t="shared" ref="C17:AZ20" si="2">(1+C8/100)^(-C$7)</f>
        <v>1.0055430932482314</v>
      </c>
      <c r="D17" s="48">
        <f t="shared" si="2"/>
        <v>1.0131662832511683</v>
      </c>
      <c r="E17" s="48">
        <f t="shared" si="2"/>
        <v>1.021016652728032</v>
      </c>
      <c r="F17" s="48">
        <f t="shared" si="2"/>
        <v>1.0271970854352923</v>
      </c>
      <c r="G17" s="48">
        <f t="shared" si="2"/>
        <v>1.0317064977730801</v>
      </c>
      <c r="H17" s="48">
        <f t="shared" si="2"/>
        <v>1.0351066297223563</v>
      </c>
      <c r="I17" s="48">
        <f t="shared" si="2"/>
        <v>1.0378909452580103</v>
      </c>
      <c r="J17" s="48">
        <f t="shared" si="2"/>
        <v>1.0403670025590892</v>
      </c>
      <c r="K17" s="48">
        <f t="shared" si="2"/>
        <v>1.0426995697067538</v>
      </c>
      <c r="L17" s="48">
        <f t="shared" si="2"/>
        <v>1.0449696342240042</v>
      </c>
      <c r="M17" s="48">
        <f t="shared" si="2"/>
        <v>1.0481210447616314</v>
      </c>
      <c r="N17" s="48">
        <f t="shared" si="2"/>
        <v>1.0516509374944432</v>
      </c>
      <c r="O17" s="48">
        <f t="shared" si="2"/>
        <v>1.0546875610620001</v>
      </c>
      <c r="P17" s="48">
        <f t="shared" si="2"/>
        <v>1.0564370138267876</v>
      </c>
      <c r="Q17" s="48">
        <f t="shared" si="2"/>
        <v>1.056170920785845</v>
      </c>
      <c r="R17" s="48">
        <f t="shared" si="2"/>
        <v>1.0533855329277735</v>
      </c>
      <c r="S17" s="48">
        <f t="shared" si="2"/>
        <v>1.0482740174098735</v>
      </c>
      <c r="T17" s="48">
        <f t="shared" si="2"/>
        <v>1.0411634614186158</v>
      </c>
      <c r="U17" s="48">
        <f t="shared" si="2"/>
        <v>1.0323419305026968</v>
      </c>
      <c r="V17" s="48">
        <f t="shared" si="2"/>
        <v>1.022062996692612</v>
      </c>
      <c r="W17" s="48">
        <f t="shared" si="2"/>
        <v>1.0105497439061033</v>
      </c>
      <c r="X17" s="48">
        <f t="shared" si="2"/>
        <v>0.99799831091977553</v>
      </c>
      <c r="Y17" s="48">
        <f t="shared" si="2"/>
        <v>0.98458102523689417</v>
      </c>
      <c r="Z17" s="48">
        <f t="shared" si="2"/>
        <v>0.97044917503236972</v>
      </c>
      <c r="AA17" s="48">
        <f t="shared" si="2"/>
        <v>0.95573546091608108</v>
      </c>
      <c r="AB17" s="48">
        <f t="shared" si="2"/>
        <v>0.94055616444265355</v>
      </c>
      <c r="AC17" s="48">
        <f t="shared" si="2"/>
        <v>0.92501306603815225</v>
      </c>
      <c r="AD17" s="48">
        <f t="shared" si="2"/>
        <v>0.9091951412470084</v>
      </c>
      <c r="AE17" s="48">
        <f t="shared" si="2"/>
        <v>0.89318006086986246</v>
      </c>
      <c r="AF17" s="48">
        <f t="shared" si="2"/>
        <v>0.87703551761464982</v>
      </c>
      <c r="AG17" s="48">
        <f t="shared" si="2"/>
        <v>0.86082039927461917</v>
      </c>
      <c r="AH17" s="48">
        <f t="shared" si="2"/>
        <v>0.84458582613950062</v>
      </c>
      <c r="AI17" s="48">
        <f t="shared" si="2"/>
        <v>0.82837606830400079</v>
      </c>
      <c r="AJ17" s="48">
        <f t="shared" si="2"/>
        <v>0.8122293567319846</v>
      </c>
      <c r="AK17" s="48">
        <f t="shared" si="2"/>
        <v>0.79617860033629106</v>
      </c>
      <c r="AL17" s="48">
        <f t="shared" si="2"/>
        <v>0.78025201992066007</v>
      </c>
      <c r="AM17" s="48">
        <f t="shared" si="2"/>
        <v>0.76447370857931574</v>
      </c>
      <c r="AN17" s="48">
        <f t="shared" si="2"/>
        <v>0.74886412704330463</v>
      </c>
      <c r="AO17" s="48">
        <f t="shared" si="2"/>
        <v>0.73344054148371285</v>
      </c>
      <c r="AP17" s="48">
        <f t="shared" si="2"/>
        <v>0.71821741041566289</v>
      </c>
      <c r="AQ17" s="48">
        <f t="shared" si="2"/>
        <v>0.703206726581036</v>
      </c>
      <c r="AR17" s="48">
        <f t="shared" si="2"/>
        <v>0.68841831900969108</v>
      </c>
      <c r="AS17" s="48">
        <f t="shared" si="2"/>
        <v>0.67386011985939509</v>
      </c>
      <c r="AT17" s="48">
        <f t="shared" si="2"/>
        <v>0.6595384001041078</v>
      </c>
      <c r="AU17" s="48">
        <f t="shared" si="2"/>
        <v>0.64545797767072655</v>
      </c>
      <c r="AV17" s="48">
        <f t="shared" si="2"/>
        <v>0.63162240120938629</v>
      </c>
      <c r="AW17" s="48">
        <f t="shared" si="2"/>
        <v>0.61803411231467487</v>
      </c>
      <c r="AX17" s="48">
        <f t="shared" si="2"/>
        <v>0.60469458869040738</v>
      </c>
      <c r="AY17" s="48">
        <f t="shared" si="2"/>
        <v>0.59160447046282927</v>
      </c>
      <c r="AZ17" s="48">
        <f t="shared" si="2"/>
        <v>0.57876367159293374</v>
      </c>
    </row>
    <row r="18" spans="1:256" s="57" customFormat="1" ht="14.25" customHeight="1" x14ac:dyDescent="0.25">
      <c r="A18" s="42"/>
      <c r="B18" s="50" t="s">
        <v>9</v>
      </c>
      <c r="C18" s="51">
        <f t="shared" si="2"/>
        <v>1.0065931853642194</v>
      </c>
      <c r="D18" s="51">
        <f t="shared" si="2"/>
        <v>1.0139033171388219</v>
      </c>
      <c r="E18" s="51">
        <f t="shared" si="2"/>
        <v>1.0209889794224365</v>
      </c>
      <c r="F18" s="51">
        <f t="shared" si="2"/>
        <v>1.0275446091024656</v>
      </c>
      <c r="G18" s="51">
        <f t="shared" si="2"/>
        <v>1.0332994878677835</v>
      </c>
      <c r="H18" s="51">
        <f t="shared" si="2"/>
        <v>1.0382714894002556</v>
      </c>
      <c r="I18" s="51">
        <f t="shared" si="2"/>
        <v>1.0422921896434005</v>
      </c>
      <c r="J18" s="51">
        <f t="shared" si="2"/>
        <v>1.0452774284884956</v>
      </c>
      <c r="K18" s="51">
        <f t="shared" si="2"/>
        <v>1.0474716386442906</v>
      </c>
      <c r="L18" s="51">
        <f t="shared" si="2"/>
        <v>1.0488702670475392</v>
      </c>
      <c r="M18" s="51">
        <f t="shared" si="2"/>
        <v>1.0494928392985454</v>
      </c>
      <c r="N18" s="51">
        <f t="shared" si="2"/>
        <v>1.0494075123776705</v>
      </c>
      <c r="O18" s="51">
        <f t="shared" si="2"/>
        <v>1.0486870241340551</v>
      </c>
      <c r="P18" s="51">
        <f t="shared" si="2"/>
        <v>1.047403118347964</v>
      </c>
      <c r="Q18" s="51">
        <f t="shared" si="2"/>
        <v>1.0456265634974928</v>
      </c>
      <c r="R18" s="51">
        <f t="shared" si="2"/>
        <v>1.0435551559093215</v>
      </c>
      <c r="S18" s="51">
        <f t="shared" si="2"/>
        <v>1.0418644342104235</v>
      </c>
      <c r="T18" s="51">
        <f t="shared" si="2"/>
        <v>1.0412726063790627</v>
      </c>
      <c r="U18" s="51">
        <f t="shared" si="2"/>
        <v>1.0424178914242832</v>
      </c>
      <c r="V18" s="51">
        <f t="shared" si="2"/>
        <v>1.0458712300692834</v>
      </c>
      <c r="W18" s="51">
        <f t="shared" si="2"/>
        <v>1.0518613514029831</v>
      </c>
      <c r="X18" s="51">
        <f t="shared" si="2"/>
        <v>1.0595005634416181</v>
      </c>
      <c r="Y18" s="51">
        <f t="shared" si="2"/>
        <v>1.0677666063937976</v>
      </c>
      <c r="Z18" s="51">
        <f t="shared" si="2"/>
        <v>1.0757849566263427</v>
      </c>
      <c r="AA18" s="51">
        <f t="shared" si="2"/>
        <v>1.0828076154693937</v>
      </c>
      <c r="AB18" s="51">
        <f t="shared" si="2"/>
        <v>1.0881945699911202</v>
      </c>
      <c r="AC18" s="51">
        <f t="shared" si="2"/>
        <v>1.0913975819554993</v>
      </c>
      <c r="AD18" s="51">
        <f t="shared" si="2"/>
        <v>1.0919460042472406</v>
      </c>
      <c r="AE18" s="51">
        <f t="shared" si="2"/>
        <v>1.0894343616724547</v>
      </c>
      <c r="AF18" s="51">
        <f t="shared" si="2"/>
        <v>1.0835114659065586</v>
      </c>
      <c r="AG18" s="51">
        <f t="shared" si="2"/>
        <v>1.0740240661362599</v>
      </c>
      <c r="AH18" s="51">
        <f t="shared" si="2"/>
        <v>1.0614282763537093</v>
      </c>
      <c r="AI18" s="51">
        <f t="shared" si="2"/>
        <v>1.0462611783914983</v>
      </c>
      <c r="AJ18" s="51">
        <f t="shared" si="2"/>
        <v>1.0289873161719967</v>
      </c>
      <c r="AK18" s="51">
        <f t="shared" si="2"/>
        <v>1.0100079921795118</v>
      </c>
      <c r="AL18" s="51">
        <f t="shared" si="2"/>
        <v>0.98966938830830242</v>
      </c>
      <c r="AM18" s="51">
        <f t="shared" si="2"/>
        <v>0.96826965922838271</v>
      </c>
      <c r="AN18" s="51">
        <f t="shared" si="2"/>
        <v>0.94606512776111407</v>
      </c>
      <c r="AO18" s="51">
        <f t="shared" si="2"/>
        <v>0.92327569545420141</v>
      </c>
      <c r="AP18" s="51">
        <f t="shared" si="2"/>
        <v>0.90008956729498757</v>
      </c>
      <c r="AQ18" s="51">
        <f t="shared" si="2"/>
        <v>0.8766673770438268</v>
      </c>
      <c r="AR18" s="51">
        <f t="shared" si="2"/>
        <v>0.85314578878011371</v>
      </c>
      <c r="AS18" s="51">
        <f t="shared" si="2"/>
        <v>0.82964064073507215</v>
      </c>
      <c r="AT18" s="51">
        <f t="shared" si="2"/>
        <v>0.80624968916464224</v>
      </c>
      <c r="AU18" s="51">
        <f t="shared" si="2"/>
        <v>0.78305500274276929</v>
      </c>
      <c r="AV18" s="51">
        <f t="shared" si="2"/>
        <v>0.760125051597492</v>
      </c>
      <c r="AW18" s="51">
        <f t="shared" si="2"/>
        <v>0.73751652955483815</v>
      </c>
      <c r="AX18" s="51">
        <f t="shared" si="2"/>
        <v>0.71527594329754562</v>
      </c>
      <c r="AY18" s="51">
        <f t="shared" si="2"/>
        <v>0.69344099789928937</v>
      </c>
      <c r="AZ18" s="51">
        <f t="shared" si="2"/>
        <v>0.67204180448315587</v>
      </c>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7" customFormat="1" ht="14.25" customHeight="1" x14ac:dyDescent="0.25">
      <c r="A19" s="42"/>
      <c r="B19" s="50" t="s">
        <v>8</v>
      </c>
      <c r="C19" s="51">
        <f t="shared" si="2"/>
        <v>1.0003801444549476</v>
      </c>
      <c r="D19" s="51">
        <f t="shared" si="2"/>
        <v>1.0014816444225205</v>
      </c>
      <c r="E19" s="51">
        <f t="shared" si="2"/>
        <v>1.002072859888673</v>
      </c>
      <c r="F19" s="51">
        <f t="shared" si="2"/>
        <v>1.001401225858251</v>
      </c>
      <c r="G19" s="51">
        <f t="shared" si="2"/>
        <v>0.99880086351666042</v>
      </c>
      <c r="H19" s="51">
        <f t="shared" si="2"/>
        <v>0.99419970790194379</v>
      </c>
      <c r="I19" s="51">
        <f t="shared" si="2"/>
        <v>0.98845677414825694</v>
      </c>
      <c r="J19" s="51">
        <f t="shared" si="2"/>
        <v>0.98178898914437307</v>
      </c>
      <c r="K19" s="51">
        <f t="shared" si="2"/>
        <v>0.97436189607374923</v>
      </c>
      <c r="L19" s="51">
        <f t="shared" si="2"/>
        <v>0.96653091786156731</v>
      </c>
      <c r="M19" s="51">
        <f t="shared" si="2"/>
        <v>0.95845729923351586</v>
      </c>
      <c r="N19" s="51">
        <f t="shared" si="2"/>
        <v>0.9502643119415688</v>
      </c>
      <c r="O19" s="51">
        <f t="shared" si="2"/>
        <v>0.94207179852643808</v>
      </c>
      <c r="P19" s="51">
        <f t="shared" si="2"/>
        <v>0.93398943927884415</v>
      </c>
      <c r="Q19" s="51">
        <f t="shared" si="2"/>
        <v>0.92611830280109675</v>
      </c>
      <c r="R19" s="51">
        <f t="shared" si="2"/>
        <v>0.91850289466117141</v>
      </c>
      <c r="S19" s="51">
        <f t="shared" si="2"/>
        <v>0.91099720612217927</v>
      </c>
      <c r="T19" s="51">
        <f t="shared" si="2"/>
        <v>0.90343358406690788</v>
      </c>
      <c r="U19" s="51">
        <f t="shared" si="2"/>
        <v>0.89567105392090041</v>
      </c>
      <c r="V19" s="51">
        <f t="shared" si="2"/>
        <v>0.88759136603702593</v>
      </c>
      <c r="W19" s="51">
        <f t="shared" si="2"/>
        <v>0.87916528228541346</v>
      </c>
      <c r="X19" s="51">
        <f t="shared" si="2"/>
        <v>0.87064066331973733</v>
      </c>
      <c r="Y19" s="51">
        <f t="shared" si="2"/>
        <v>0.86230269117752789</v>
      </c>
      <c r="Z19" s="51">
        <f t="shared" si="2"/>
        <v>0.85440467447482793</v>
      </c>
      <c r="AA19" s="51">
        <f t="shared" si="2"/>
        <v>0.84717290752235364</v>
      </c>
      <c r="AB19" s="51">
        <f t="shared" si="2"/>
        <v>0.84081095287968466</v>
      </c>
      <c r="AC19" s="51">
        <f t="shared" si="2"/>
        <v>0.83550342313204473</v>
      </c>
      <c r="AD19" s="51">
        <f t="shared" si="2"/>
        <v>0.83141932832282706</v>
      </c>
      <c r="AE19" s="51">
        <f t="shared" si="2"/>
        <v>0.8287150473143351</v>
      </c>
      <c r="AF19" s="51">
        <f t="shared" si="2"/>
        <v>0.82753697422988359</v>
      </c>
      <c r="AG19" s="51">
        <f t="shared" si="2"/>
        <v>0.82791300912350385</v>
      </c>
      <c r="AH19" s="51">
        <f t="shared" si="2"/>
        <v>0.82945085019556419</v>
      </c>
      <c r="AI19" s="51">
        <f t="shared" si="2"/>
        <v>0.83171697281454349</v>
      </c>
      <c r="AJ19" s="51">
        <f t="shared" si="2"/>
        <v>0.8343447449562611</v>
      </c>
      <c r="AK19" s="51">
        <f t="shared" si="2"/>
        <v>0.83702511278616221</v>
      </c>
      <c r="AL19" s="51">
        <f t="shared" si="2"/>
        <v>0.83949847863067806</v>
      </c>
      <c r="AM19" s="51">
        <f t="shared" si="2"/>
        <v>0.84154761915240228</v>
      </c>
      <c r="AN19" s="51">
        <f t="shared" si="2"/>
        <v>0.84299151069638156</v>
      </c>
      <c r="AO19" s="51">
        <f t="shared" si="2"/>
        <v>0.84367994551049563</v>
      </c>
      <c r="AP19" s="51">
        <f t="shared" si="2"/>
        <v>0.84348883716705259</v>
      </c>
      <c r="AQ19" s="51">
        <f t="shared" si="2"/>
        <v>0.84231612629031705</v>
      </c>
      <c r="AR19" s="51">
        <f t="shared" si="2"/>
        <v>0.84007820885771678</v>
      </c>
      <c r="AS19" s="51">
        <f t="shared" si="2"/>
        <v>0.83670681909430222</v>
      </c>
      <c r="AT19" s="51">
        <f t="shared" si="2"/>
        <v>0.83214630749798302</v>
      </c>
      <c r="AU19" s="51">
        <f t="shared" si="2"/>
        <v>0.82635126197176145</v>
      </c>
      <c r="AV19" s="51">
        <f t="shared" si="2"/>
        <v>0.81928442653435629</v>
      </c>
      <c r="AW19" s="51">
        <f t="shared" si="2"/>
        <v>0.81091487775113003</v>
      </c>
      <c r="AX19" s="51">
        <f t="shared" si="2"/>
        <v>0.80121642397556059</v>
      </c>
      <c r="AY19" s="51">
        <f t="shared" si="2"/>
        <v>0.79016619680897338</v>
      </c>
      <c r="AZ19" s="51">
        <f t="shared" si="2"/>
        <v>0.77774340795168628</v>
      </c>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s="57" customFormat="1" ht="14.25" customHeight="1" x14ac:dyDescent="0.25">
      <c r="A20" s="42"/>
      <c r="B20" s="50" t="s">
        <v>10</v>
      </c>
      <c r="C20" s="52">
        <f t="shared" si="2"/>
        <v>1.00062038463851</v>
      </c>
      <c r="D20" s="52">
        <f t="shared" si="2"/>
        <v>1.0022839047347187</v>
      </c>
      <c r="E20" s="52">
        <f t="shared" si="2"/>
        <v>1.0033374062992431</v>
      </c>
      <c r="F20" s="52">
        <f t="shared" si="2"/>
        <v>1.0036081146031568</v>
      </c>
      <c r="G20" s="52">
        <f t="shared" si="2"/>
        <v>1.003055589454231</v>
      </c>
      <c r="H20" s="52">
        <f t="shared" si="2"/>
        <v>1.00228303547568</v>
      </c>
      <c r="I20" s="52">
        <f t="shared" si="2"/>
        <v>1.0007002800842588</v>
      </c>
      <c r="J20" s="52">
        <f t="shared" si="2"/>
        <v>0.99864103981096752</v>
      </c>
      <c r="K20" s="52">
        <f t="shared" si="2"/>
        <v>0.99595909748491218</v>
      </c>
      <c r="L20" s="52">
        <f t="shared" si="2"/>
        <v>0.99322536297781461</v>
      </c>
      <c r="M20" s="52">
        <f t="shared" si="2"/>
        <v>0.9903198282137643</v>
      </c>
      <c r="N20" s="52">
        <f t="shared" si="2"/>
        <v>0.98731600555559174</v>
      </c>
      <c r="O20" s="52">
        <f t="shared" si="2"/>
        <v>0.98438714932251414</v>
      </c>
      <c r="P20" s="52">
        <f t="shared" si="2"/>
        <v>0.98169259700539901</v>
      </c>
      <c r="Q20" s="52">
        <f t="shared" si="2"/>
        <v>0.97938003714231392</v>
      </c>
      <c r="R20" s="52">
        <f t="shared" si="2"/>
        <v>0.9775091303164436</v>
      </c>
      <c r="S20" s="52">
        <f t="shared" si="2"/>
        <v>0.97583847567549697</v>
      </c>
      <c r="T20" s="52">
        <f t="shared" si="2"/>
        <v>0.97409385814860461</v>
      </c>
      <c r="U20" s="52">
        <f t="shared" si="2"/>
        <v>0.97204493237378897</v>
      </c>
      <c r="V20" s="52">
        <f t="shared" si="2"/>
        <v>0.96949884096605743</v>
      </c>
      <c r="W20" s="52">
        <f t="shared" si="2"/>
        <v>0.96638515102310596</v>
      </c>
      <c r="X20" s="52">
        <f t="shared" si="2"/>
        <v>0.96299900340019207</v>
      </c>
      <c r="Y20" s="52">
        <f t="shared" si="2"/>
        <v>0.95968910412169461</v>
      </c>
      <c r="Z20" s="52">
        <f t="shared" si="2"/>
        <v>0.95676720410815197</v>
      </c>
      <c r="AA20" s="52">
        <f t="shared" si="2"/>
        <v>0.95451377920896563</v>
      </c>
      <c r="AB20" s="52">
        <f t="shared" si="2"/>
        <v>0.95318304360350004</v>
      </c>
      <c r="AC20" s="52">
        <f t="shared" si="2"/>
        <v>0.95300738453937561</v>
      </c>
      <c r="AD20" s="52">
        <f t="shared" si="2"/>
        <v>0.95420129555159638</v>
      </c>
      <c r="AE20" s="52">
        <f t="shared" si="2"/>
        <v>0.95696487586099432</v>
      </c>
      <c r="AF20" s="52">
        <f t="shared" si="2"/>
        <v>0.96148695541287343</v>
      </c>
      <c r="AG20" s="52">
        <f t="shared" si="2"/>
        <v>0.9678033631083901</v>
      </c>
      <c r="AH20" s="52">
        <f t="shared" si="2"/>
        <v>0.97540338406921934</v>
      </c>
      <c r="AI20" s="52">
        <f t="shared" si="2"/>
        <v>0.98372357457437154</v>
      </c>
      <c r="AJ20" s="52">
        <f t="shared" si="2"/>
        <v>0.99228851481772262</v>
      </c>
      <c r="AK20" s="52">
        <f t="shared" si="2"/>
        <v>1.000698507909674</v>
      </c>
      <c r="AL20" s="52">
        <f t="shared" si="2"/>
        <v>1.0086188546960162</v>
      </c>
      <c r="AM20" s="52">
        <f t="shared" si="2"/>
        <v>1.0157705032005964</v>
      </c>
      <c r="AN20" s="52">
        <f t="shared" si="2"/>
        <v>1.0219218968189945</v>
      </c>
      <c r="AO20" s="52">
        <f t="shared" si="2"/>
        <v>1.0268818675161142</v>
      </c>
      <c r="AP20" s="52">
        <f t="shared" si="2"/>
        <v>1.030493439614393</v>
      </c>
      <c r="AQ20" s="52">
        <f t="shared" si="2"/>
        <v>1.0326284266516244</v>
      </c>
      <c r="AR20" s="52">
        <f t="shared" si="2"/>
        <v>1.0331827185451905</v>
      </c>
      <c r="AS20" s="52">
        <f t="shared" si="2"/>
        <v>1.0320721691915478</v>
      </c>
      <c r="AT20" s="52">
        <f t="shared" si="2"/>
        <v>1.029229005890097</v>
      </c>
      <c r="AU20" s="52">
        <f t="shared" si="2"/>
        <v>1.0245986918143104</v>
      </c>
      <c r="AV20" s="52">
        <f t="shared" si="2"/>
        <v>1.0181371813393738</v>
      </c>
      <c r="AW20" s="52">
        <f t="shared" si="2"/>
        <v>1.0098085155308718</v>
      </c>
      <c r="AX20" s="52">
        <f t="shared" si="2"/>
        <v>0.99958271164051737</v>
      </c>
      <c r="AY20" s="52">
        <f t="shared" si="2"/>
        <v>0.98743390616144189</v>
      </c>
      <c r="AZ20" s="52">
        <f t="shared" si="2"/>
        <v>0.9733387159723651</v>
      </c>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14.25" customHeight="1" x14ac:dyDescent="0.25"/>
    <row r="22" spans="1:256" ht="14.25" customHeight="1" x14ac:dyDescent="0.25"/>
    <row r="23" spans="1:256" ht="20.149999999999999" customHeight="1" x14ac:dyDescent="0.35">
      <c r="B23" s="36" t="s">
        <v>107</v>
      </c>
      <c r="C23" s="59"/>
      <c r="D23" s="59"/>
      <c r="E23" s="59"/>
      <c r="F23" s="60"/>
      <c r="G23" s="61"/>
      <c r="H23" s="61"/>
      <c r="I23" s="61"/>
      <c r="J23" s="61"/>
      <c r="K23" s="61"/>
    </row>
    <row r="24" spans="1:256" x14ac:dyDescent="0.25">
      <c r="B24" s="62"/>
      <c r="C24" s="63"/>
      <c r="D24" s="63"/>
      <c r="E24" s="63"/>
      <c r="F24" s="63"/>
      <c r="G24" s="49"/>
    </row>
    <row r="25" spans="1:256" x14ac:dyDescent="0.25">
      <c r="B25" s="45" t="s">
        <v>17</v>
      </c>
      <c r="C25" s="64">
        <v>1.06419</v>
      </c>
      <c r="G25" s="71"/>
    </row>
    <row r="26" spans="1:256" x14ac:dyDescent="0.25">
      <c r="B26" s="45" t="s">
        <v>18</v>
      </c>
      <c r="C26" s="64">
        <v>0.94730000000000003</v>
      </c>
      <c r="G26" s="71"/>
    </row>
    <row r="27" spans="1:256" x14ac:dyDescent="0.25">
      <c r="B27" s="45" t="s">
        <v>19</v>
      </c>
      <c r="C27" s="64">
        <v>1.1747000000000001</v>
      </c>
      <c r="G27" s="71"/>
    </row>
    <row r="28" spans="1:256" x14ac:dyDescent="0.25">
      <c r="B28" s="45" t="s">
        <v>20</v>
      </c>
      <c r="C28" s="65">
        <v>8.7770000000000001E-3</v>
      </c>
      <c r="G28" s="71"/>
    </row>
    <row r="29" spans="1:256" x14ac:dyDescent="0.25">
      <c r="C29" s="66"/>
    </row>
    <row r="30" spans="1:256" x14ac:dyDescent="0.25">
      <c r="D30" s="63"/>
      <c r="E30" s="63"/>
      <c r="F30" s="63"/>
      <c r="G30" s="63"/>
    </row>
    <row r="31" spans="1:256" ht="15.5" x14ac:dyDescent="0.25">
      <c r="B31" s="36" t="s">
        <v>21</v>
      </c>
    </row>
    <row r="33" spans="2:51" x14ac:dyDescent="0.25">
      <c r="B33" s="45" t="s">
        <v>22</v>
      </c>
      <c r="C33" s="67">
        <v>0.06</v>
      </c>
    </row>
    <row r="36" spans="2:51" x14ac:dyDescent="0.25">
      <c r="M36" s="68"/>
      <c r="N36" s="68"/>
      <c r="O36" s="68"/>
      <c r="P36" s="68"/>
    </row>
    <row r="39" spans="2:51" x14ac:dyDescent="0.25">
      <c r="B39" s="69" t="s">
        <v>110</v>
      </c>
    </row>
    <row r="42" spans="2:51" x14ac:dyDescent="0.2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1" x14ac:dyDescent="0.2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1" x14ac:dyDescent="0.25">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2:51" x14ac:dyDescent="0.25">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sheetData>
  <sheetProtection formatCells="0" formatColumns="0" formatRows="0" insertColumns="0" insertRows="0"/>
  <pageMargins left="0.47244094488188981" right="0.47244094488188981" top="0.59055118110236227" bottom="0.59055118110236227" header="0.35433070866141736" footer="0.35433070866141736"/>
  <pageSetup paperSize="9" fitToWidth="2" orientation="landscape" r:id="rId1"/>
  <headerFooter alignWithMargins="0">
    <oddHeader>&amp;R&amp;"Arial,Fett"&amp;12SST</oddHeader>
    <oddFooter>&amp;L&amp;F / &amp;A&amp;C&amp;P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BD47"/>
  <sheetViews>
    <sheetView showGridLines="0" zoomScale="90" zoomScaleNormal="90" workbookViewId="0"/>
  </sheetViews>
  <sheetFormatPr baseColWidth="10" defaultColWidth="8.81640625" defaultRowHeight="12.75" customHeight="1" x14ac:dyDescent="0.35"/>
  <cols>
    <col min="1" max="1" width="5.7265625" customWidth="1"/>
    <col min="2" max="3" width="13.7265625" customWidth="1"/>
    <col min="4" max="4" width="13.26953125" bestFit="1" customWidth="1"/>
    <col min="5" max="5" width="14.81640625" customWidth="1"/>
    <col min="6" max="6" width="15.81640625" customWidth="1"/>
    <col min="7" max="7" width="8.81640625" customWidth="1"/>
  </cols>
  <sheetData>
    <row r="1" spans="1:56" ht="20.149999999999999" customHeight="1" x14ac:dyDescent="0.35">
      <c r="A1" s="1">
        <v>2</v>
      </c>
      <c r="B1" s="2" t="s">
        <v>108</v>
      </c>
      <c r="C1" s="1"/>
      <c r="D1" s="1"/>
      <c r="E1" s="1"/>
    </row>
    <row r="2" spans="1:56" ht="14.25" customHeight="1" x14ac:dyDescent="0.35">
      <c r="A2" s="1"/>
      <c r="B2" s="2"/>
      <c r="C2" s="1"/>
      <c r="D2" s="1"/>
      <c r="E2" s="1"/>
    </row>
    <row r="3" spans="1:56" ht="20.25" customHeight="1" x14ac:dyDescent="0.35">
      <c r="A3" s="3"/>
      <c r="B3" s="4" t="s">
        <v>0</v>
      </c>
      <c r="C3" s="3"/>
      <c r="D3" s="3"/>
      <c r="E3" s="3"/>
      <c r="F3" s="4" t="s">
        <v>1</v>
      </c>
    </row>
    <row r="4" spans="1:56" ht="14.25" customHeight="1" x14ac:dyDescent="0.35">
      <c r="A4" s="5"/>
      <c r="B4" s="100" t="s">
        <v>2</v>
      </c>
      <c r="C4" s="100" t="s">
        <v>3</v>
      </c>
      <c r="D4" s="100" t="s">
        <v>4</v>
      </c>
      <c r="E4" s="5"/>
      <c r="F4" s="6"/>
      <c r="G4" s="102" t="s">
        <v>5</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14.25" customHeight="1" x14ac:dyDescent="0.35">
      <c r="A5" s="5"/>
      <c r="B5" s="100"/>
      <c r="C5" s="100"/>
      <c r="D5" s="100"/>
      <c r="E5" s="5"/>
      <c r="F5" s="6" t="s">
        <v>6</v>
      </c>
      <c r="G5" s="7">
        <v>1</v>
      </c>
      <c r="H5" s="7">
        <v>2</v>
      </c>
      <c r="I5" s="7">
        <v>3</v>
      </c>
      <c r="J5" s="7">
        <v>4</v>
      </c>
      <c r="K5" s="7">
        <v>5</v>
      </c>
      <c r="L5" s="7">
        <v>6</v>
      </c>
      <c r="M5" s="7">
        <v>7</v>
      </c>
      <c r="N5" s="7">
        <v>8</v>
      </c>
      <c r="O5" s="7">
        <v>9</v>
      </c>
      <c r="P5" s="7">
        <v>10</v>
      </c>
      <c r="Q5" s="7">
        <v>11</v>
      </c>
      <c r="R5" s="7">
        <v>12</v>
      </c>
      <c r="S5" s="7">
        <v>13</v>
      </c>
      <c r="T5" s="7">
        <v>14</v>
      </c>
      <c r="U5" s="7">
        <v>15</v>
      </c>
      <c r="V5" s="7">
        <v>16</v>
      </c>
      <c r="W5" s="7">
        <v>17</v>
      </c>
      <c r="X5" s="7">
        <v>18</v>
      </c>
      <c r="Y5" s="7">
        <v>19</v>
      </c>
      <c r="Z5" s="7">
        <v>20</v>
      </c>
      <c r="AA5" s="7">
        <v>21</v>
      </c>
      <c r="AB5" s="7">
        <v>22</v>
      </c>
      <c r="AC5" s="7">
        <v>23</v>
      </c>
      <c r="AD5" s="7">
        <v>24</v>
      </c>
      <c r="AE5" s="7">
        <v>25</v>
      </c>
      <c r="AF5" s="7">
        <v>26</v>
      </c>
      <c r="AG5" s="7">
        <v>27</v>
      </c>
      <c r="AH5" s="7">
        <v>28</v>
      </c>
      <c r="AI5" s="7">
        <v>29</v>
      </c>
      <c r="AJ5" s="7">
        <v>30</v>
      </c>
      <c r="AK5" s="7">
        <v>31</v>
      </c>
      <c r="AL5" s="7">
        <v>32</v>
      </c>
      <c r="AM5" s="7">
        <v>33</v>
      </c>
      <c r="AN5" s="7">
        <v>34</v>
      </c>
      <c r="AO5" s="7">
        <v>35</v>
      </c>
      <c r="AP5" s="7">
        <v>36</v>
      </c>
      <c r="AQ5" s="7">
        <v>37</v>
      </c>
      <c r="AR5" s="7">
        <v>38</v>
      </c>
      <c r="AS5" s="7">
        <v>39</v>
      </c>
      <c r="AT5" s="7">
        <v>40</v>
      </c>
      <c r="AU5" s="7">
        <v>41</v>
      </c>
      <c r="AV5" s="7">
        <v>42</v>
      </c>
      <c r="AW5" s="7">
        <v>43</v>
      </c>
      <c r="AX5" s="7">
        <v>44</v>
      </c>
      <c r="AY5" s="7">
        <v>45</v>
      </c>
      <c r="AZ5" s="7">
        <v>46</v>
      </c>
      <c r="BA5" s="7">
        <v>47</v>
      </c>
      <c r="BB5" s="7">
        <v>48</v>
      </c>
      <c r="BC5" s="7">
        <v>49</v>
      </c>
      <c r="BD5" s="8">
        <v>50</v>
      </c>
    </row>
    <row r="6" spans="1:56" ht="14.25" customHeight="1" x14ac:dyDescent="0.35">
      <c r="A6" s="5"/>
      <c r="B6" s="101"/>
      <c r="C6" s="101"/>
      <c r="D6" s="101"/>
      <c r="E6" s="5"/>
      <c r="F6" s="9" t="s">
        <v>7</v>
      </c>
      <c r="G6" s="10">
        <f>LN(1+Inputparam!C8/100)</f>
        <v>-5.5277868440184305E-3</v>
      </c>
      <c r="H6" s="10">
        <f>LN(1+Inputparam!D8/100)</f>
        <v>-6.5401805528295135E-3</v>
      </c>
      <c r="I6" s="10">
        <f>LN(1+Inputparam!E8/100)</f>
        <v>-6.9329497543552648E-3</v>
      </c>
      <c r="J6" s="10">
        <f>LN(1+Inputparam!F8/100)</f>
        <v>-6.7084541404434173E-3</v>
      </c>
      <c r="K6" s="10">
        <f>LN(1+Inputparam!G8/100)</f>
        <v>-6.2428450453907765E-3</v>
      </c>
      <c r="L6" s="10">
        <f>LN(1+Inputparam!H8/100)</f>
        <v>-5.750740882845184E-3</v>
      </c>
      <c r="M6" s="10">
        <f>LN(1+Inputparam!I8/100)</f>
        <v>-5.3129595503429109E-3</v>
      </c>
      <c r="N6" s="10">
        <f>LN(1+Inputparam!J8/100)</f>
        <v>-4.9466922474161023E-3</v>
      </c>
      <c r="O6" s="10">
        <f>LN(1+Inputparam!K8/100)</f>
        <v>-4.645898904575502E-3</v>
      </c>
      <c r="P6" s="10">
        <f>LN(1+Inputparam!L8/100)</f>
        <v>-4.3987826835729946E-3</v>
      </c>
      <c r="Q6" s="10">
        <f>LN(1+Inputparam!M8/100)</f>
        <v>-4.2726436323548079E-3</v>
      </c>
      <c r="R6" s="10">
        <f>LN(1+Inputparam!N8/100)</f>
        <v>-4.1967708991292318E-3</v>
      </c>
      <c r="S6" s="10">
        <f>LN(1+Inputparam!O8/100)</f>
        <v>-4.0957363395871492E-3</v>
      </c>
      <c r="T6" s="10">
        <f>LN(1+Inputparam!P8/100)</f>
        <v>-3.9215670376795903E-3</v>
      </c>
      <c r="U6" s="10">
        <f>LN(1+Inputparam!Q8/100)</f>
        <v>-3.6433352660965113E-3</v>
      </c>
      <c r="V6" s="10">
        <f>LN(1+Inputparam!R8/100)</f>
        <v>-3.25058089248904E-3</v>
      </c>
      <c r="W6" s="10">
        <f>LN(1+Inputparam!S8/100)</f>
        <v>-2.7732363950863539E-3</v>
      </c>
      <c r="X6" s="10">
        <f>LN(1+Inputparam!T8/100)</f>
        <v>-2.2410444868235192E-3</v>
      </c>
      <c r="Y6" s="10">
        <f>LN(1+Inputparam!U8/100)</f>
        <v>-1.6752600099398829E-3</v>
      </c>
      <c r="Z6" s="10">
        <f>LN(1+Inputparam!V8/100)</f>
        <v>-1.0911565240616962E-3</v>
      </c>
      <c r="AA6" s="10">
        <f>LN(1+Inputparam!W8/100)</f>
        <v>-4.9973731772843676E-4</v>
      </c>
      <c r="AB6" s="10">
        <f>LN(1+Inputparam!X8/100)</f>
        <v>9.1077051693618728E-5</v>
      </c>
      <c r="AC6" s="10">
        <f>LN(1+Inputparam!Y8/100)</f>
        <v>6.7561232124490581E-4</v>
      </c>
      <c r="AD6" s="10">
        <f>LN(1+Inputparam!Z8/100)</f>
        <v>1.2498436509785398E-3</v>
      </c>
      <c r="AE6" s="10">
        <f>LN(1+Inputparam!AA8/100)</f>
        <v>1.8109647498477056E-3</v>
      </c>
      <c r="AF6" s="10">
        <f>LN(1+Inputparam!AB8/100)</f>
        <v>2.3570736300655357E-3</v>
      </c>
      <c r="AG6" s="10">
        <f>LN(1+Inputparam!AC8/100)</f>
        <v>2.8869413378823979E-3</v>
      </c>
      <c r="AH6" s="10">
        <f>LN(1+Inputparam!AD8/100)</f>
        <v>3.3998403930371357E-3</v>
      </c>
      <c r="AI6" s="10">
        <f>LN(1+Inputparam!AE8/100)</f>
        <v>3.8954166385836517E-3</v>
      </c>
      <c r="AJ6" s="10">
        <f>LN(1+Inputparam!AF8/100)</f>
        <v>4.3735929479845649E-3</v>
      </c>
      <c r="AK6" s="10">
        <f>LN(1+Inputparam!AG8/100)</f>
        <v>4.8344965101076026E-3</v>
      </c>
      <c r="AL6" s="10">
        <f>LN(1+Inputparam!AH8/100)</f>
        <v>5.2784036989542912E-3</v>
      </c>
      <c r="AM6" s="10">
        <f>LN(1+Inputparam!AI8/100)</f>
        <v>5.7056981495888478E-3</v>
      </c>
      <c r="AN6" s="10">
        <f>LN(1+Inputparam!AJ8/100)</f>
        <v>6.1168388139694815E-3</v>
      </c>
      <c r="AO6" s="10">
        <f>LN(1+Inputparam!AK8/100)</f>
        <v>6.5123356006765243E-3</v>
      </c>
      <c r="AP6" s="10">
        <f>LN(1+Inputparam!AL8/100)</f>
        <v>6.8927308061798717E-3</v>
      </c>
      <c r="AQ6" s="10">
        <f>LN(1+Inputparam!AM8/100)</f>
        <v>7.2585849878893946E-3</v>
      </c>
      <c r="AR6" s="10">
        <f>LN(1+Inputparam!AN8/100)</f>
        <v>7.6104662562532519E-3</v>
      </c>
      <c r="AS6" s="10">
        <f>LN(1+Inputparam!AO8/100)</f>
        <v>7.9489422065807825E-3</v>
      </c>
      <c r="AT6" s="10">
        <f>LN(1+Inputparam!AP8/100)</f>
        <v>8.2745738936693194E-3</v>
      </c>
      <c r="AU6" s="10">
        <f>LN(1+Inputparam!AQ8/100)</f>
        <v>8.5879113898592995E-3</v>
      </c>
      <c r="AV6" s="10">
        <f>LN(1+Inputparam!AR8/100)</f>
        <v>8.8894905714940776E-3</v>
      </c>
      <c r="AW6" s="10">
        <f>LN(1+Inputparam!AS8/100)</f>
        <v>9.1798308583552202E-3</v>
      </c>
      <c r="AX6" s="10">
        <f>LN(1+Inputparam!AT8/100)</f>
        <v>9.459433691664779E-3</v>
      </c>
      <c r="AY6" s="10">
        <f>LN(1+Inputparam!AU8/100)</f>
        <v>9.7287815832713832E-3</v>
      </c>
      <c r="AZ6" s="10">
        <f>LN(1+Inputparam!AV8/100)</f>
        <v>9.9883376050069663E-3</v>
      </c>
      <c r="BA6" s="10">
        <f>LN(1+Inputparam!AW8/100)</f>
        <v>1.0238545215481013E-2</v>
      </c>
      <c r="BB6" s="10">
        <f>LN(1+Inputparam!AX8/100)</f>
        <v>1.0479828343620504E-2</v>
      </c>
      <c r="BC6" s="10">
        <f>LN(1+Inputparam!AY8/100)</f>
        <v>1.0712591665526041E-2</v>
      </c>
      <c r="BD6" s="10">
        <f>LN(1+Inputparam!AZ8/100)</f>
        <v>1.0937221024758428E-2</v>
      </c>
    </row>
    <row r="7" spans="1:56" ht="14.25" customHeight="1" x14ac:dyDescent="0.35">
      <c r="A7" s="11"/>
      <c r="B7" s="12" t="s">
        <v>7</v>
      </c>
      <c r="C7" s="13" t="s">
        <v>8</v>
      </c>
      <c r="D7" s="14">
        <f>1/Inputparam!C26</f>
        <v>1.0556317956296843</v>
      </c>
      <c r="E7" s="11"/>
      <c r="F7" s="9" t="s">
        <v>9</v>
      </c>
      <c r="G7" s="10">
        <f>LN(1+Inputparam!C9/100)</f>
        <v>-6.571545383122674E-3</v>
      </c>
      <c r="H7" s="10">
        <f>LN(1+Inputparam!D9/100)</f>
        <v>-6.9037763168777423E-3</v>
      </c>
      <c r="I7" s="10">
        <f>LN(1+Inputparam!E9/100)</f>
        <v>-6.9239150729089377E-3</v>
      </c>
      <c r="J7" s="10">
        <f>LN(1+Inputparam!F9/100)</f>
        <v>-6.7930204076805207E-3</v>
      </c>
      <c r="K7" s="10">
        <f>LN(1+Inputparam!G9/100)</f>
        <v>-6.5514137220477773E-3</v>
      </c>
      <c r="L7" s="10">
        <f>LN(1+Inputparam!H9/100)</f>
        <v>-6.2595501712123768E-3</v>
      </c>
      <c r="M7" s="10">
        <f>LN(1+Inputparam!I9/100)</f>
        <v>-5.9174737641010571E-3</v>
      </c>
      <c r="N7" s="10">
        <f>LN(1+Inputparam!J9/100)</f>
        <v>-5.5352914987359747E-3</v>
      </c>
      <c r="O7" s="10">
        <f>LN(1+Inputparam!K9/100)</f>
        <v>-5.1532552408556026E-3</v>
      </c>
      <c r="P7" s="10">
        <f>LN(1+Inputparam!L9/100)</f>
        <v>-4.7713648789420139E-3</v>
      </c>
      <c r="Q7" s="10">
        <f>LN(1+Inputparam!M9/100)</f>
        <v>-4.3915488445974921E-3</v>
      </c>
      <c r="R7" s="10">
        <f>LN(1+Inputparam!N9/100)</f>
        <v>-4.0188109150797943E-3</v>
      </c>
      <c r="S7" s="10">
        <f>LN(1+Inputparam!O9/100)</f>
        <v>-3.6568406534460509E-3</v>
      </c>
      <c r="T7" s="10">
        <f>LN(1+Inputparam!P9/100)</f>
        <v>-3.3081342918717311E-3</v>
      </c>
      <c r="U7" s="10">
        <f>LN(1+Inputparam!Q9/100)</f>
        <v>-2.9744192022252858E-3</v>
      </c>
      <c r="V7" s="10">
        <f>LN(1+Inputparam!R9/100)</f>
        <v>-2.6645814239692712E-3</v>
      </c>
      <c r="W7" s="10">
        <f>LN(1+Inputparam!S9/100)</f>
        <v>-2.4124607848077886E-3</v>
      </c>
      <c r="X7" s="10">
        <f>LN(1+Inputparam!T9/100)</f>
        <v>-2.246868059525676E-3</v>
      </c>
      <c r="Y7" s="10">
        <f>LN(1+Inputparam!U9/100)</f>
        <v>-2.1864689665938271E-3</v>
      </c>
      <c r="Z7" s="10">
        <f>LN(1+Inputparam!V9/100)</f>
        <v>-2.2425125528054337E-3</v>
      </c>
      <c r="AA7" s="10">
        <f>LN(1+Inputparam!W9/100)</f>
        <v>-2.4076814469261468E-3</v>
      </c>
      <c r="AB7" s="10">
        <f>LN(1+Inputparam!X9/100)</f>
        <v>-2.6271650238918641E-3</v>
      </c>
      <c r="AC7" s="10">
        <f>LN(1+Inputparam!Y9/100)</f>
        <v>-2.8508340572596779E-3</v>
      </c>
      <c r="AD7" s="10">
        <f>LN(1+Inputparam!Z9/100)</f>
        <v>-3.043774472064515E-3</v>
      </c>
      <c r="AE7" s="10">
        <f>LN(1+Inputparam!AA9/100)</f>
        <v>-3.1822924743917843E-3</v>
      </c>
      <c r="AF7" s="10">
        <f>LN(1+Inputparam!AB9/100)</f>
        <v>-3.2507678906736077E-3</v>
      </c>
      <c r="AG7" s="10">
        <f>LN(1+Inputparam!AC9/100)</f>
        <v>-3.2392244527312286E-3</v>
      </c>
      <c r="AH7" s="10">
        <f>LN(1+Inputparam!AD9/100)</f>
        <v>-3.141479622862512E-3</v>
      </c>
      <c r="AI7" s="10">
        <f>LN(1+Inputparam!AE9/100)</f>
        <v>-2.9537457690559524E-3</v>
      </c>
      <c r="AJ7" s="10">
        <f>LN(1+Inputparam!AF9/100)</f>
        <v>-2.6735708074662546E-3</v>
      </c>
      <c r="AK7" s="10">
        <f>LN(1+Inputparam!AG9/100)</f>
        <v>-2.3036259285070817E-3</v>
      </c>
      <c r="AL7" s="10">
        <f>LN(1+Inputparam!AH9/100)</f>
        <v>-1.8629822398895455E-3</v>
      </c>
      <c r="AM7" s="10">
        <f>LN(1+Inputparam!AI9/100)</f>
        <v>-1.3703947578676094E-3</v>
      </c>
      <c r="AN7" s="10">
        <f>LN(1+Inputparam!AJ9/100)</f>
        <v>-8.4044501213176087E-4</v>
      </c>
      <c r="AO7" s="10">
        <f>LN(1+Inputparam!AK9/100)</f>
        <v>-2.845212534537514E-4</v>
      </c>
      <c r="AP7" s="10">
        <f>LN(1+Inputparam!AL9/100)</f>
        <v>2.8845396753766678E-4</v>
      </c>
      <c r="AQ7" s="10">
        <f>LN(1+Inputparam!AM9/100)</f>
        <v>8.7147721397124811E-4</v>
      </c>
      <c r="AR7" s="10">
        <f>LN(1+Inputparam!AN9/100)</f>
        <v>1.4590491285935096E-3</v>
      </c>
      <c r="AS7" s="10">
        <f>LN(1+Inputparam!AO9/100)</f>
        <v>2.0468562593106135E-3</v>
      </c>
      <c r="AT7" s="10">
        <f>LN(1+Inputparam!AP9/100)</f>
        <v>2.6315250348220394E-3</v>
      </c>
      <c r="AU7" s="10">
        <f>LN(1+Inputparam!AQ9/100)</f>
        <v>3.210430052746677E-3</v>
      </c>
      <c r="AV7" s="10">
        <f>LN(1+Inputparam!AR9/100)</f>
        <v>3.7815436453532262E-3</v>
      </c>
      <c r="AW7" s="10">
        <f>LN(1+Inputparam!AS9/100)</f>
        <v>4.3433170910887105E-3</v>
      </c>
      <c r="AX7" s="10">
        <f>LN(1+Inputparam!AT9/100)</f>
        <v>4.8945862819194394E-3</v>
      </c>
      <c r="AY7" s="10">
        <f>LN(1+Inputparam!AU9/100)</f>
        <v>5.4344964288695723E-3</v>
      </c>
      <c r="AZ7" s="10">
        <f>LN(1+Inputparam!AV9/100)</f>
        <v>5.962441688295508E-3</v>
      </c>
      <c r="BA7" s="10">
        <f>LN(1+Inputparam!AW9/100)</f>
        <v>6.4780165545449912E-3</v>
      </c>
      <c r="BB7" s="10">
        <f>LN(1+Inputparam!AX9/100)</f>
        <v>6.9809765845808653E-3</v>
      </c>
      <c r="BC7" s="10">
        <f>LN(1+Inputparam!AY9/100)</f>
        <v>7.4712065628316279E-3</v>
      </c>
      <c r="BD7" s="10">
        <f>LN(1+Inputparam!AZ9/100)</f>
        <v>7.9486946268315269E-3</v>
      </c>
    </row>
    <row r="8" spans="1:56" ht="14.25" customHeight="1" x14ac:dyDescent="0.35">
      <c r="A8" s="11"/>
      <c r="B8" s="15" t="s">
        <v>7</v>
      </c>
      <c r="C8" s="16" t="s">
        <v>9</v>
      </c>
      <c r="D8" s="17">
        <f>1/Inputparam!C25</f>
        <v>0.9396818237344835</v>
      </c>
      <c r="E8" s="11"/>
      <c r="F8" s="18" t="s">
        <v>8</v>
      </c>
      <c r="G8" s="10">
        <f>LN(1+Inputparam!C10/100)</f>
        <v>-3.800722183505718E-4</v>
      </c>
      <c r="H8" s="10">
        <f>LN(1+Inputparam!D10/100)</f>
        <v>-7.4027393521152558E-4</v>
      </c>
      <c r="I8" s="10">
        <f>LN(1+Inputparam!E10/100)</f>
        <v>-6.9023815961943879E-4</v>
      </c>
      <c r="J8" s="10">
        <f>LN(1+Inputparam!F10/100)</f>
        <v>-3.5006126435168874E-4</v>
      </c>
      <c r="K8" s="10">
        <f>LN(1+Inputparam!G10/100)</f>
        <v>2.3997120455346679E-4</v>
      </c>
      <c r="L8" s="10">
        <f>LN(1+Inputparam!H10/100)</f>
        <v>9.6952985395274197E-4</v>
      </c>
      <c r="M8" s="10">
        <f>LN(1+Inputparam!I10/100)</f>
        <v>1.6586237228225175E-3</v>
      </c>
      <c r="N8" s="10">
        <f>LN(1+Inputparam!J10/100)</f>
        <v>2.2973590486398163E-3</v>
      </c>
      <c r="O8" s="10">
        <f>LN(1+Inputparam!K10/100)</f>
        <v>2.8858319784167046E-3</v>
      </c>
      <c r="P8" s="10">
        <f>LN(1+Inputparam!L10/100)</f>
        <v>3.404199133524737E-3</v>
      </c>
      <c r="Q8" s="10">
        <f>LN(1+Inputparam!M10/100)</f>
        <v>3.8572970056905175E-3</v>
      </c>
      <c r="R8" s="10">
        <f>LN(1+Inputparam!N10/100)</f>
        <v>4.2512591656692399E-3</v>
      </c>
      <c r="S8" s="10">
        <f>LN(1+Inputparam!O10/100)</f>
        <v>4.5902913898315228E-3</v>
      </c>
      <c r="T8" s="10">
        <f>LN(1+Inputparam!P10/100)</f>
        <v>4.8778676999417488E-3</v>
      </c>
      <c r="U8" s="10">
        <f>LN(1+Inputparam!Q10/100)</f>
        <v>5.116886379434883E-3</v>
      </c>
      <c r="V8" s="10">
        <f>LN(1+Inputparam!R10/100)</f>
        <v>5.3131389264221597E-3</v>
      </c>
      <c r="W8" s="10">
        <f>LN(1+Inputparam!S10/100)</f>
        <v>5.4832616795382465E-3</v>
      </c>
      <c r="X8" s="10">
        <f>LN(1+Inputparam!T10/100)</f>
        <v>5.6418156256846271E-3</v>
      </c>
      <c r="Y8" s="10">
        <f>LN(1+Inputparam!U10/100)</f>
        <v>5.7990558281770209E-3</v>
      </c>
      <c r="Z8" s="10">
        <f>LN(1+Inputparam!V10/100)</f>
        <v>5.9621907641978812E-3</v>
      </c>
      <c r="AA8" s="10">
        <f>LN(1+Inputparam!W10/100)</f>
        <v>6.1324935485155092E-3</v>
      </c>
      <c r="AB8" s="10">
        <f>LN(1+Inputparam!X10/100)</f>
        <v>6.2966338053910154E-3</v>
      </c>
      <c r="AC8" s="10">
        <f>LN(1+Inputparam!Y10/100)</f>
        <v>6.4412573956175879E-3</v>
      </c>
      <c r="AD8" s="10">
        <f>LN(1+Inputparam!Z10/100)</f>
        <v>6.5562641554088447E-3</v>
      </c>
      <c r="AE8" s="10">
        <f>LN(1+Inputparam!AA10/100)</f>
        <v>6.6340185620586715E-3</v>
      </c>
      <c r="AF8" s="10">
        <f>LN(1+Inputparam!AB10/100)</f>
        <v>6.6687858756990376E-3</v>
      </c>
      <c r="AG8" s="10">
        <f>LN(1+Inputparam!AC10/100)</f>
        <v>6.6563271795964888E-3</v>
      </c>
      <c r="AH8" s="10">
        <f>LN(1+Inputparam!AD10/100)</f>
        <v>6.5936073039734189E-3</v>
      </c>
      <c r="AI8" s="10">
        <f>LN(1+Inputparam!AE10/100)</f>
        <v>6.4785832261305652E-3</v>
      </c>
      <c r="AJ8" s="10">
        <f>LN(1+Inputparam!AF10/100)</f>
        <v>6.3100496960106483E-3</v>
      </c>
      <c r="AK8" s="10">
        <f>LN(1+Inputparam!AG10/100)</f>
        <v>6.0918448890729185E-3</v>
      </c>
      <c r="AL8" s="10">
        <f>LN(1+Inputparam!AH10/100)</f>
        <v>5.8434819822859594E-3</v>
      </c>
      <c r="AM8" s="10">
        <f>LN(1+Inputparam!AI10/100)</f>
        <v>5.5837294830246463E-3</v>
      </c>
      <c r="AN8" s="10">
        <f>LN(1+Inputparam!AJ10/100)</f>
        <v>5.3267234934569838E-3</v>
      </c>
      <c r="AO8" s="10">
        <f>LN(1+Inputparam!AK10/100)</f>
        <v>5.0828915889715122E-3</v>
      </c>
      <c r="AP8" s="10">
        <f>LN(1+Inputparam!AL10/100)</f>
        <v>4.8597392971902664E-3</v>
      </c>
      <c r="AQ8" s="10">
        <f>LN(1+Inputparam!AM10/100)</f>
        <v>4.6625048252956656E-3</v>
      </c>
      <c r="AR8" s="10">
        <f>LN(1+Inputparam!AN10/100)</f>
        <v>4.494694509981312E-3</v>
      </c>
      <c r="AS8" s="10">
        <f>LN(1+Inputparam!AO10/100)</f>
        <v>4.3585145586023588E-3</v>
      </c>
      <c r="AT8" s="10">
        <f>LN(1+Inputparam!AP10/100)</f>
        <v>4.255215275727202E-3</v>
      </c>
      <c r="AU8" s="10">
        <f>LN(1+Inputparam!AQ10/100)</f>
        <v>4.1853631293108911E-3</v>
      </c>
      <c r="AV8" s="10">
        <f>LN(1+Inputparam!AR10/100)</f>
        <v>4.1490544213299086E-3</v>
      </c>
      <c r="AW8" s="10">
        <f>LN(1+Inputparam!AS10/100)</f>
        <v>4.1460824587576713E-3</v>
      </c>
      <c r="AX8" s="10">
        <f>LN(1+Inputparam!AT10/100)</f>
        <v>4.1760682559689906E-3</v>
      </c>
      <c r="AY8" s="10">
        <f>LN(1+Inputparam!AU10/100)</f>
        <v>4.2385630940605405E-3</v>
      </c>
      <c r="AZ8" s="10">
        <f>LN(1+Inputparam!AV10/100)</f>
        <v>4.333129788540448E-3</v>
      </c>
      <c r="BA8" s="10">
        <f>LN(1+Inputparam!AW10/100)</f>
        <v>4.4594082976964194E-3</v>
      </c>
      <c r="BB8" s="10">
        <f>LN(1+Inputparam!AX10/100)</f>
        <v>4.6171703370825627E-3</v>
      </c>
      <c r="BC8" s="10">
        <f>LN(1+Inputparam!AY10/100)</f>
        <v>4.8063669375382799E-3</v>
      </c>
      <c r="BD8" s="10">
        <f>LN(1+Inputparam!AZ10/100)</f>
        <v>5.0271723806740842E-3</v>
      </c>
    </row>
    <row r="9" spans="1:56" ht="14.25" customHeight="1" x14ac:dyDescent="0.35">
      <c r="A9" s="11"/>
      <c r="B9" s="15" t="s">
        <v>7</v>
      </c>
      <c r="C9" s="16" t="s">
        <v>10</v>
      </c>
      <c r="D9" s="17">
        <f>1/Inputparam!C27</f>
        <v>0.85128117817315052</v>
      </c>
      <c r="E9" s="11"/>
      <c r="F9" s="18" t="s">
        <v>10</v>
      </c>
      <c r="G9" s="10">
        <f>LN(1+Inputparam!C11/100)</f>
        <v>-6.2019227951379578E-4</v>
      </c>
      <c r="H9" s="10">
        <f>LN(1+Inputparam!D11/100)</f>
        <v>-1.14065029431367E-3</v>
      </c>
      <c r="I9" s="10">
        <f>LN(1+Inputparam!E11/100)</f>
        <v>-1.1106165062989234E-3</v>
      </c>
      <c r="J9" s="10">
        <f>LN(1+Inputparam!F11/100)</f>
        <v>-9.00405243204048E-4</v>
      </c>
      <c r="K9" s="10">
        <f>LN(1+Inputparam!G11/100)</f>
        <v>-6.1018612573351255E-4</v>
      </c>
      <c r="L9" s="10">
        <f>LN(1+Inputparam!H11/100)</f>
        <v>-3.8007221833224618E-4</v>
      </c>
      <c r="M9" s="10">
        <f>LN(1+Inputparam!I11/100)</f>
        <v>-1.0000500036732354E-4</v>
      </c>
      <c r="N9" s="10">
        <f>LN(1+Inputparam!J11/100)</f>
        <v>1.699855516059364E-4</v>
      </c>
      <c r="O9" s="10">
        <f>LN(1+Inputparam!K11/100)</f>
        <v>4.4989878033551686E-4</v>
      </c>
      <c r="P9" s="10">
        <f>LN(1+Inputparam!L11/100)</f>
        <v>6.7976890473018517E-4</v>
      </c>
      <c r="Q9" s="10">
        <f>LN(1+Inputparam!M11/100)</f>
        <v>8.8430265672527757E-4</v>
      </c>
      <c r="R9" s="10">
        <f>LN(1+Inputparam!N11/100)</f>
        <v>1.0637602546038219E-3</v>
      </c>
      <c r="S9" s="10">
        <f>LN(1+Inputparam!O11/100)</f>
        <v>1.2104626827230784E-3</v>
      </c>
      <c r="T9" s="10">
        <f>LN(1+Inputparam!P11/100)</f>
        <v>1.3197898076357552E-3</v>
      </c>
      <c r="U9" s="10">
        <f>LN(1+Inputparam!Q11/100)</f>
        <v>1.3890348442550503E-3</v>
      </c>
      <c r="V9" s="10">
        <f>LN(1+Inputparam!R11/100)</f>
        <v>1.4217279180661472E-3</v>
      </c>
      <c r="W9" s="10">
        <f>LN(1+Inputparam!S11/100)</f>
        <v>1.4387177940693558E-3</v>
      </c>
      <c r="X9" s="10">
        <f>LN(1+Inputparam!T11/100)</f>
        <v>1.4582009100006261E-3</v>
      </c>
      <c r="Y9" s="10">
        <f>LN(1+Inputparam!U11/100)</f>
        <v>1.4922762562165582E-3</v>
      </c>
      <c r="Z9" s="10">
        <f>LN(1+Inputparam!V11/100)</f>
        <v>1.5487999898366471E-3</v>
      </c>
      <c r="AA9" s="10">
        <f>LN(1+Inputparam!W11/100)</f>
        <v>1.6282293889953257E-3</v>
      </c>
      <c r="AB9" s="10">
        <f>LN(1+Inputparam!X11/100)</f>
        <v>1.7137682761505959E-3</v>
      </c>
      <c r="AC9" s="10">
        <f>LN(1+Inputparam!Y11/100)</f>
        <v>1.7889520367037263E-3</v>
      </c>
      <c r="AD9" s="10">
        <f>LN(1+Inputparam!Z11/100)</f>
        <v>1.8414655423352054E-3</v>
      </c>
      <c r="AE9" s="10">
        <f>LN(1+Inputparam!AA11/100)</f>
        <v>1.8621279948531377E-3</v>
      </c>
      <c r="AF9" s="10">
        <f>LN(1+Inputparam!AB11/100)</f>
        <v>1.8441662628319159E-3</v>
      </c>
      <c r="AG9" s="10">
        <f>LN(1+Inputparam!AC11/100)</f>
        <v>1.7826898751217247E-3</v>
      </c>
      <c r="AH9" s="10">
        <f>LN(1+Inputparam!AD11/100)</f>
        <v>1.6743081487554138E-3</v>
      </c>
      <c r="AI9" s="10">
        <f>LN(1+Inputparam!AE11/100)</f>
        <v>1.5168479497358587E-3</v>
      </c>
      <c r="AJ9" s="10">
        <f>LN(1+Inputparam!AF11/100)</f>
        <v>1.3091426986207922E-3</v>
      </c>
      <c r="AK9" s="10">
        <f>LN(1+Inputparam!AG11/100)</f>
        <v>1.0556886975952599E-3</v>
      </c>
      <c r="AL9" s="10">
        <f>LN(1+Inputparam!AH11/100)</f>
        <v>7.7825519672902114E-4</v>
      </c>
      <c r="AM9" s="10">
        <f>LN(1+Inputparam!AI11/100)</f>
        <v>4.97283077070822E-4</v>
      </c>
      <c r="AN9" s="10">
        <f>LN(1+Inputparam!AJ11/100)</f>
        <v>2.2768742451020893E-4</v>
      </c>
      <c r="AO9" s="10">
        <f>LN(1+Inputparam!AK11/100)</f>
        <v>-1.9950401901970309E-5</v>
      </c>
      <c r="AP9" s="10">
        <f>LN(1+Inputparam!AL11/100)</f>
        <v>-2.3838678927753609E-4</v>
      </c>
      <c r="AQ9" s="10">
        <f>LN(1+Inputparam!AM11/100)</f>
        <v>-4.2290380984808456E-4</v>
      </c>
      <c r="AR9" s="10">
        <f>LN(1+Inputparam!AN11/100)</f>
        <v>-5.7065965689442649E-4</v>
      </c>
      <c r="AS9" s="10">
        <f>LN(1+Inputparam!AO11/100)</f>
        <v>-6.8017686074370591E-4</v>
      </c>
      <c r="AT9" s="10">
        <f>LN(1+Inputparam!AP11/100)</f>
        <v>-7.5094387780236509E-4</v>
      </c>
      <c r="AU9" s="10">
        <f>LN(1+Inputparam!AQ11/100)</f>
        <v>-7.8310786059034509E-4</v>
      </c>
      <c r="AV9" s="10">
        <f>LN(1+Inputparam!AR11/100)</f>
        <v>-7.7723942745065104E-4</v>
      </c>
      <c r="AW9" s="10">
        <f>LN(1+Inputparam!AS11/100)</f>
        <v>-7.3415339538242957E-4</v>
      </c>
      <c r="AX9" s="10">
        <f>LN(1+Inputparam!AT11/100)</f>
        <v>-6.5477236309851629E-4</v>
      </c>
      <c r="AY9" s="10">
        <f>LN(1+Inputparam!AU11/100)</f>
        <v>-5.4002257211496188E-4</v>
      </c>
      <c r="AZ9" s="10">
        <f>LN(1+Inputparam!AV11/100)</f>
        <v>-3.9075358229816843E-4</v>
      </c>
      <c r="BA9" s="10">
        <f>LN(1+Inputparam!AW11/100)</f>
        <v>-2.0767498501461992E-4</v>
      </c>
      <c r="BB9" s="10">
        <f>LN(1+Inputparam!AX11/100)</f>
        <v>8.695321843671538E-6</v>
      </c>
      <c r="BC9" s="10">
        <f>LN(1+Inputparam!AY11/100)</f>
        <v>2.580758146169965E-4</v>
      </c>
      <c r="BD9" s="10">
        <f>LN(1+Inputparam!AZ11/100)</f>
        <v>5.4046284589228202E-4</v>
      </c>
    </row>
    <row r="10" spans="1:56" ht="14.25" customHeight="1" x14ac:dyDescent="0.35">
      <c r="A10" s="11"/>
      <c r="B10" s="15" t="s">
        <v>7</v>
      </c>
      <c r="C10" s="16" t="s">
        <v>11</v>
      </c>
      <c r="D10" s="17">
        <f>1/Inputparam!C28</f>
        <v>113.93414606357526</v>
      </c>
      <c r="E10" s="11"/>
      <c r="F10" s="20" t="s">
        <v>11</v>
      </c>
      <c r="G10" s="21">
        <f>G8</f>
        <v>-3.800722183505718E-4</v>
      </c>
      <c r="H10" s="21">
        <f t="shared" ref="H10:BD10" si="0">H8</f>
        <v>-7.4027393521152558E-4</v>
      </c>
      <c r="I10" s="21">
        <f t="shared" si="0"/>
        <v>-6.9023815961943879E-4</v>
      </c>
      <c r="J10" s="21">
        <f t="shared" si="0"/>
        <v>-3.5006126435168874E-4</v>
      </c>
      <c r="K10" s="21">
        <f t="shared" si="0"/>
        <v>2.3997120455346679E-4</v>
      </c>
      <c r="L10" s="21">
        <f t="shared" si="0"/>
        <v>9.6952985395274197E-4</v>
      </c>
      <c r="M10" s="21">
        <f t="shared" si="0"/>
        <v>1.6586237228225175E-3</v>
      </c>
      <c r="N10" s="21">
        <f t="shared" si="0"/>
        <v>2.2973590486398163E-3</v>
      </c>
      <c r="O10" s="21">
        <f t="shared" si="0"/>
        <v>2.8858319784167046E-3</v>
      </c>
      <c r="P10" s="21">
        <f t="shared" si="0"/>
        <v>3.404199133524737E-3</v>
      </c>
      <c r="Q10" s="21">
        <f t="shared" si="0"/>
        <v>3.8572970056905175E-3</v>
      </c>
      <c r="R10" s="21">
        <f t="shared" si="0"/>
        <v>4.2512591656692399E-3</v>
      </c>
      <c r="S10" s="21">
        <f t="shared" si="0"/>
        <v>4.5902913898315228E-3</v>
      </c>
      <c r="T10" s="21">
        <f t="shared" si="0"/>
        <v>4.8778676999417488E-3</v>
      </c>
      <c r="U10" s="21">
        <f t="shared" si="0"/>
        <v>5.116886379434883E-3</v>
      </c>
      <c r="V10" s="21">
        <f t="shared" si="0"/>
        <v>5.3131389264221597E-3</v>
      </c>
      <c r="W10" s="21">
        <f t="shared" si="0"/>
        <v>5.4832616795382465E-3</v>
      </c>
      <c r="X10" s="21">
        <f t="shared" si="0"/>
        <v>5.6418156256846271E-3</v>
      </c>
      <c r="Y10" s="21">
        <f t="shared" si="0"/>
        <v>5.7990558281770209E-3</v>
      </c>
      <c r="Z10" s="21">
        <f t="shared" si="0"/>
        <v>5.9621907641978812E-3</v>
      </c>
      <c r="AA10" s="21">
        <f t="shared" si="0"/>
        <v>6.1324935485155092E-3</v>
      </c>
      <c r="AB10" s="21">
        <f t="shared" si="0"/>
        <v>6.2966338053910154E-3</v>
      </c>
      <c r="AC10" s="21">
        <f t="shared" si="0"/>
        <v>6.4412573956175879E-3</v>
      </c>
      <c r="AD10" s="21">
        <f t="shared" si="0"/>
        <v>6.5562641554088447E-3</v>
      </c>
      <c r="AE10" s="21">
        <f t="shared" si="0"/>
        <v>6.6340185620586715E-3</v>
      </c>
      <c r="AF10" s="21">
        <f t="shared" si="0"/>
        <v>6.6687858756990376E-3</v>
      </c>
      <c r="AG10" s="21">
        <f t="shared" si="0"/>
        <v>6.6563271795964888E-3</v>
      </c>
      <c r="AH10" s="21">
        <f t="shared" si="0"/>
        <v>6.5936073039734189E-3</v>
      </c>
      <c r="AI10" s="21">
        <f t="shared" si="0"/>
        <v>6.4785832261305652E-3</v>
      </c>
      <c r="AJ10" s="21">
        <f t="shared" si="0"/>
        <v>6.3100496960106483E-3</v>
      </c>
      <c r="AK10" s="21">
        <f t="shared" si="0"/>
        <v>6.0918448890729185E-3</v>
      </c>
      <c r="AL10" s="21">
        <f t="shared" si="0"/>
        <v>5.8434819822859594E-3</v>
      </c>
      <c r="AM10" s="21">
        <f t="shared" si="0"/>
        <v>5.5837294830246463E-3</v>
      </c>
      <c r="AN10" s="21">
        <f t="shared" si="0"/>
        <v>5.3267234934569838E-3</v>
      </c>
      <c r="AO10" s="21">
        <f t="shared" si="0"/>
        <v>5.0828915889715122E-3</v>
      </c>
      <c r="AP10" s="21">
        <f t="shared" si="0"/>
        <v>4.8597392971902664E-3</v>
      </c>
      <c r="AQ10" s="21">
        <f t="shared" si="0"/>
        <v>4.6625048252956656E-3</v>
      </c>
      <c r="AR10" s="21">
        <f t="shared" si="0"/>
        <v>4.494694509981312E-3</v>
      </c>
      <c r="AS10" s="21">
        <f t="shared" si="0"/>
        <v>4.3585145586023588E-3</v>
      </c>
      <c r="AT10" s="21">
        <f t="shared" si="0"/>
        <v>4.255215275727202E-3</v>
      </c>
      <c r="AU10" s="21">
        <f t="shared" si="0"/>
        <v>4.1853631293108911E-3</v>
      </c>
      <c r="AV10" s="21">
        <f t="shared" si="0"/>
        <v>4.1490544213299086E-3</v>
      </c>
      <c r="AW10" s="21">
        <f t="shared" si="0"/>
        <v>4.1460824587576713E-3</v>
      </c>
      <c r="AX10" s="21">
        <f t="shared" si="0"/>
        <v>4.1760682559689906E-3</v>
      </c>
      <c r="AY10" s="21">
        <f t="shared" si="0"/>
        <v>4.2385630940605405E-3</v>
      </c>
      <c r="AZ10" s="21">
        <f t="shared" si="0"/>
        <v>4.333129788540448E-3</v>
      </c>
      <c r="BA10" s="21">
        <f t="shared" si="0"/>
        <v>4.4594082976964194E-3</v>
      </c>
      <c r="BB10" s="21">
        <f t="shared" si="0"/>
        <v>4.6171703370825627E-3</v>
      </c>
      <c r="BC10" s="21">
        <f t="shared" si="0"/>
        <v>4.8063669375382799E-3</v>
      </c>
      <c r="BD10" s="21">
        <f t="shared" si="0"/>
        <v>5.0271723806740842E-3</v>
      </c>
    </row>
    <row r="11" spans="1:56" ht="14.25" customHeight="1" x14ac:dyDescent="0.35">
      <c r="A11" s="11"/>
      <c r="B11" s="15" t="s">
        <v>8</v>
      </c>
      <c r="C11" s="16" t="s">
        <v>7</v>
      </c>
      <c r="D11" s="17">
        <f>Inputparam!$C$26</f>
        <v>0.94730000000000003</v>
      </c>
      <c r="E11" s="11"/>
      <c r="F11" s="22"/>
      <c r="G11" s="19"/>
      <c r="H11" s="19"/>
      <c r="I11" s="19"/>
      <c r="J11" s="19"/>
    </row>
    <row r="12" spans="1:56" ht="14.25" customHeight="1" x14ac:dyDescent="0.35">
      <c r="A12" s="11"/>
      <c r="B12" s="15" t="s">
        <v>8</v>
      </c>
      <c r="C12" s="16" t="s">
        <v>9</v>
      </c>
      <c r="D12" s="17">
        <f>Inputparam!$C$26*D8</f>
        <v>0.89016059162367622</v>
      </c>
      <c r="E12" s="11"/>
    </row>
    <row r="13" spans="1:56" ht="14.25" customHeight="1" x14ac:dyDescent="0.35">
      <c r="A13" s="11"/>
      <c r="B13" s="15" t="s">
        <v>8</v>
      </c>
      <c r="C13" s="16" t="s">
        <v>10</v>
      </c>
      <c r="D13" s="17">
        <f>Inputparam!$C$26*D9</f>
        <v>0.80641866008342555</v>
      </c>
      <c r="E13" s="11"/>
    </row>
    <row r="14" spans="1:56" ht="14.25" customHeight="1" x14ac:dyDescent="0.35">
      <c r="A14" s="11"/>
      <c r="B14" s="15" t="s">
        <v>8</v>
      </c>
      <c r="C14" s="16" t="s">
        <v>11</v>
      </c>
      <c r="D14" s="17">
        <f>Inputparam!$C$26*D10</f>
        <v>107.92981656602484</v>
      </c>
      <c r="E14" s="11"/>
    </row>
    <row r="15" spans="1:56" ht="14.25" customHeight="1" x14ac:dyDescent="0.35">
      <c r="A15" s="11"/>
      <c r="B15" s="15" t="s">
        <v>9</v>
      </c>
      <c r="C15" s="16" t="s">
        <v>7</v>
      </c>
      <c r="D15" s="17">
        <f>Inputparam!$C$25</f>
        <v>1.06419</v>
      </c>
      <c r="E15" s="11"/>
    </row>
    <row r="16" spans="1:56" ht="14.25" customHeight="1" x14ac:dyDescent="0.35">
      <c r="A16" s="11"/>
      <c r="B16" s="15" t="s">
        <v>9</v>
      </c>
      <c r="C16" s="16" t="s">
        <v>8</v>
      </c>
      <c r="D16" s="17">
        <f>Inputparam!$C$25*D7</f>
        <v>1.1233928005911538</v>
      </c>
      <c r="E16" s="11"/>
    </row>
    <row r="17" spans="1:56" ht="14.25" customHeight="1" x14ac:dyDescent="0.35">
      <c r="A17" s="11"/>
      <c r="B17" s="15" t="s">
        <v>9</v>
      </c>
      <c r="C17" s="16" t="s">
        <v>10</v>
      </c>
      <c r="D17" s="17">
        <f>Inputparam!$C$25*D9</f>
        <v>0.90592491700008504</v>
      </c>
      <c r="E17" s="11"/>
    </row>
    <row r="18" spans="1:56" ht="14.25" customHeight="1" x14ac:dyDescent="0.35">
      <c r="A18" s="11"/>
      <c r="B18" s="15" t="s">
        <v>9</v>
      </c>
      <c r="C18" s="16" t="s">
        <v>11</v>
      </c>
      <c r="D18" s="17">
        <f>Inputparam!$C$25*D10</f>
        <v>121.24757889939615</v>
      </c>
      <c r="E18" s="11"/>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14.25" customHeight="1" x14ac:dyDescent="0.35">
      <c r="A19" s="11"/>
      <c r="B19" s="15" t="s">
        <v>10</v>
      </c>
      <c r="C19" s="16" t="s">
        <v>7</v>
      </c>
      <c r="D19" s="17">
        <f>Inputparam!$C$27</f>
        <v>1.1747000000000001</v>
      </c>
      <c r="E19" s="1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14.25" customHeight="1" x14ac:dyDescent="0.35">
      <c r="A20" s="11"/>
      <c r="B20" s="15" t="s">
        <v>10</v>
      </c>
      <c r="C20" s="16" t="s">
        <v>8</v>
      </c>
      <c r="D20" s="17">
        <f>Inputparam!$C$27*D7</f>
        <v>1.2400506703261902</v>
      </c>
      <c r="E20" s="11"/>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14.25" customHeight="1" x14ac:dyDescent="0.35">
      <c r="A21" s="11"/>
      <c r="B21" s="15" t="s">
        <v>10</v>
      </c>
      <c r="C21" s="16" t="s">
        <v>9</v>
      </c>
      <c r="D21" s="17">
        <f>Inputparam!$C$27*D8</f>
        <v>1.1038442383408977</v>
      </c>
      <c r="E21" s="11"/>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14.25" customHeight="1" x14ac:dyDescent="0.35">
      <c r="A22" s="11"/>
      <c r="B22" s="15" t="s">
        <v>10</v>
      </c>
      <c r="C22" s="16" t="s">
        <v>11</v>
      </c>
      <c r="D22" s="17">
        <f>Inputparam!$C$27*D10</f>
        <v>133.83844138088187</v>
      </c>
      <c r="E22" s="11"/>
    </row>
    <row r="23" spans="1:56" ht="14.25" customHeight="1" x14ac:dyDescent="0.35">
      <c r="A23" s="11"/>
      <c r="B23" s="15" t="s">
        <v>11</v>
      </c>
      <c r="C23" s="16" t="s">
        <v>8</v>
      </c>
      <c r="D23" s="17">
        <f>Inputparam!$C$28*D7</f>
        <v>9.2652802702417394E-3</v>
      </c>
      <c r="E23" s="11"/>
    </row>
    <row r="24" spans="1:56" ht="14.25" customHeight="1" x14ac:dyDescent="0.35">
      <c r="A24" s="11"/>
      <c r="B24" s="15" t="s">
        <v>11</v>
      </c>
      <c r="C24" s="16" t="s">
        <v>9</v>
      </c>
      <c r="D24" s="17">
        <f>Inputparam!$C$28*D8</f>
        <v>8.2475873669175612E-3</v>
      </c>
      <c r="E24" s="11"/>
    </row>
    <row r="25" spans="1:56" ht="14.25" customHeight="1" x14ac:dyDescent="0.35">
      <c r="A25" s="11"/>
      <c r="B25" s="15" t="s">
        <v>11</v>
      </c>
      <c r="C25" s="16" t="s">
        <v>10</v>
      </c>
      <c r="D25" s="17">
        <f>Inputparam!$C$28*D9</f>
        <v>7.4716949008257422E-3</v>
      </c>
      <c r="E25" s="11"/>
    </row>
    <row r="26" spans="1:56" ht="14.25" customHeight="1" x14ac:dyDescent="0.35">
      <c r="A26" s="11"/>
      <c r="B26" s="24" t="s">
        <v>11</v>
      </c>
      <c r="C26" s="25" t="s">
        <v>7</v>
      </c>
      <c r="D26" s="26">
        <f>Inputparam!C28</f>
        <v>8.7770000000000001E-3</v>
      </c>
      <c r="E26" s="11"/>
    </row>
    <row r="27" spans="1:56" ht="12.75" customHeight="1" x14ac:dyDescent="0.35">
      <c r="A27" s="11"/>
      <c r="B27" s="11"/>
      <c r="C27" s="11"/>
      <c r="D27" s="11"/>
      <c r="E27" s="11"/>
    </row>
    <row r="28" spans="1:56" ht="12.75" customHeight="1" x14ac:dyDescent="0.35">
      <c r="A28" s="11"/>
      <c r="B28" s="11"/>
      <c r="C28" s="11"/>
      <c r="D28" s="11"/>
      <c r="E28" s="11"/>
    </row>
    <row r="29" spans="1:56" ht="12.75" customHeight="1" x14ac:dyDescent="0.35">
      <c r="A29" s="11"/>
      <c r="B29" s="11"/>
      <c r="C29" s="11"/>
      <c r="D29" s="11"/>
      <c r="E29" s="11"/>
    </row>
    <row r="30" spans="1:56" ht="12.75" customHeight="1" x14ac:dyDescent="0.35">
      <c r="A30" s="11"/>
      <c r="B30" s="11"/>
      <c r="C30" s="11"/>
      <c r="D30" s="11"/>
      <c r="E30" s="11"/>
    </row>
    <row r="31" spans="1:56" ht="12.75" customHeight="1" x14ac:dyDescent="0.35">
      <c r="A31" s="11"/>
      <c r="B31" s="11"/>
      <c r="C31" s="11"/>
      <c r="D31" s="11"/>
      <c r="E31" s="11"/>
    </row>
    <row r="32" spans="1:56" ht="12.75" customHeight="1" x14ac:dyDescent="0.35">
      <c r="A32" s="11"/>
      <c r="B32" s="11"/>
      <c r="C32" s="11"/>
      <c r="D32" s="11"/>
      <c r="E32" s="11"/>
    </row>
    <row r="33" spans="1:5" ht="12.75" customHeight="1" x14ac:dyDescent="0.35">
      <c r="A33" s="11"/>
      <c r="B33" s="11"/>
      <c r="C33" s="11"/>
      <c r="D33" s="11"/>
      <c r="E33" s="11"/>
    </row>
    <row r="34" spans="1:5" ht="12.75" customHeight="1" x14ac:dyDescent="0.35">
      <c r="A34" s="11"/>
      <c r="B34" s="11"/>
      <c r="C34" s="11"/>
      <c r="D34" s="11"/>
      <c r="E34" s="11"/>
    </row>
    <row r="35" spans="1:5" ht="12.75" customHeight="1" x14ac:dyDescent="0.35">
      <c r="A35" s="11"/>
      <c r="B35" s="11"/>
      <c r="C35" s="11"/>
      <c r="D35" s="11"/>
      <c r="E35" s="11"/>
    </row>
    <row r="36" spans="1:5" ht="12.75" customHeight="1" x14ac:dyDescent="0.35">
      <c r="A36" s="11"/>
      <c r="B36" s="11"/>
      <c r="C36" s="11"/>
      <c r="D36" s="11"/>
      <c r="E36" s="11"/>
    </row>
    <row r="37" spans="1:5" ht="12.75" customHeight="1" x14ac:dyDescent="0.35">
      <c r="A37" s="11"/>
      <c r="B37" s="11"/>
      <c r="C37" s="11"/>
      <c r="D37" s="11"/>
      <c r="E37" s="11"/>
    </row>
    <row r="38" spans="1:5" ht="12.75" customHeight="1" x14ac:dyDescent="0.35">
      <c r="A38" s="11"/>
      <c r="B38" s="11"/>
      <c r="C38" s="11"/>
      <c r="D38" s="11"/>
      <c r="E38" s="11"/>
    </row>
    <row r="39" spans="1:5" ht="12.75" customHeight="1" x14ac:dyDescent="0.35">
      <c r="A39" s="11"/>
      <c r="B39" s="11"/>
      <c r="C39" s="11"/>
      <c r="D39" s="11"/>
      <c r="E39" s="11"/>
    </row>
    <row r="40" spans="1:5" ht="12.75" customHeight="1" x14ac:dyDescent="0.35">
      <c r="A40" s="11"/>
      <c r="B40" s="11"/>
      <c r="C40" s="11"/>
      <c r="D40" s="11"/>
      <c r="E40" s="11"/>
    </row>
    <row r="41" spans="1:5" ht="12.75" customHeight="1" x14ac:dyDescent="0.35">
      <c r="A41" s="11"/>
      <c r="B41" s="11"/>
      <c r="C41" s="11"/>
      <c r="D41" s="11"/>
      <c r="E41" s="11"/>
    </row>
    <row r="42" spans="1:5" ht="12.75" customHeight="1" x14ac:dyDescent="0.35">
      <c r="A42" s="11"/>
      <c r="B42" s="11"/>
      <c r="C42" s="11"/>
      <c r="D42" s="11"/>
      <c r="E42" s="11"/>
    </row>
    <row r="43" spans="1:5" ht="12.75" customHeight="1" x14ac:dyDescent="0.35">
      <c r="A43" s="11"/>
      <c r="B43" s="11"/>
      <c r="C43" s="11"/>
      <c r="D43" s="11"/>
      <c r="E43" s="11"/>
    </row>
    <row r="44" spans="1:5" ht="12.75" customHeight="1" x14ac:dyDescent="0.35">
      <c r="A44" s="11"/>
      <c r="B44" s="11"/>
      <c r="C44" s="11"/>
      <c r="D44" s="11"/>
      <c r="E44" s="11"/>
    </row>
    <row r="45" spans="1:5" ht="12.75" customHeight="1" x14ac:dyDescent="0.35">
      <c r="A45" s="5"/>
      <c r="B45" s="5"/>
      <c r="C45" s="5"/>
      <c r="D45" s="5"/>
      <c r="E45" s="5"/>
    </row>
    <row r="46" spans="1:5" ht="12.75" customHeight="1" x14ac:dyDescent="0.35">
      <c r="A46" s="5"/>
      <c r="B46" s="5"/>
      <c r="C46" s="5"/>
      <c r="D46" s="5"/>
      <c r="E46" s="5"/>
    </row>
    <row r="47" spans="1:5" ht="12.75" customHeight="1" x14ac:dyDescent="0.35">
      <c r="A47" s="5"/>
      <c r="B47" s="5"/>
      <c r="C47" s="5"/>
      <c r="D47" s="5"/>
      <c r="E47" s="5"/>
    </row>
  </sheetData>
  <mergeCells count="4">
    <mergeCell ref="B4:B6"/>
    <mergeCell ref="C4:C6"/>
    <mergeCell ref="D4:D6"/>
    <mergeCell ref="G4:BD4"/>
  </mergeCells>
  <conditionalFormatting sqref="B7:D26">
    <cfRule type="expression" dxfId="3" priority="2">
      <formula>MOD(ROW(),2)=0</formula>
    </cfRule>
  </conditionalFormatting>
  <conditionalFormatting sqref="G6:BD10">
    <cfRule type="expression" dxfId="2" priority="1">
      <formula>MOD(ROW(),2)&lt;&gt;0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AV49"/>
  <sheetViews>
    <sheetView showGridLines="0" tabSelected="1" zoomScale="90" zoomScaleNormal="90" workbookViewId="0"/>
  </sheetViews>
  <sheetFormatPr baseColWidth="10" defaultColWidth="8.81640625" defaultRowHeight="12.75" customHeight="1" x14ac:dyDescent="0.35"/>
  <cols>
    <col min="1" max="1" width="5.7265625" customWidth="1"/>
    <col min="2" max="2" width="23.26953125" customWidth="1"/>
    <col min="3" max="3" width="53.1796875" bestFit="1" customWidth="1"/>
    <col min="4" max="4" width="10.7265625" customWidth="1"/>
    <col min="5" max="5" width="18" customWidth="1"/>
    <col min="6" max="6" width="23.1796875" style="72" bestFit="1" customWidth="1"/>
    <col min="7" max="45" width="8.81640625" customWidth="1"/>
  </cols>
  <sheetData>
    <row r="1" spans="1:48" ht="20.149999999999999" customHeight="1" x14ac:dyDescent="0.35">
      <c r="A1" s="1">
        <v>3</v>
      </c>
      <c r="B1" s="2" t="s">
        <v>109</v>
      </c>
    </row>
    <row r="2" spans="1:48" ht="14.25" customHeight="1" x14ac:dyDescent="0.35">
      <c r="B2" s="2"/>
    </row>
    <row r="3" spans="1:48" s="74" customFormat="1" ht="21.75" customHeight="1" x14ac:dyDescent="0.35">
      <c r="A3" s="73"/>
      <c r="B3" s="4" t="s">
        <v>23</v>
      </c>
      <c r="D3" s="73"/>
      <c r="E3" s="75"/>
      <c r="F3" s="76" t="s">
        <v>24</v>
      </c>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row>
    <row r="4" spans="1:48" ht="14.25" customHeight="1" x14ac:dyDescent="0.35">
      <c r="A4" s="77"/>
      <c r="B4" s="104" t="s">
        <v>25</v>
      </c>
      <c r="C4" s="104" t="s">
        <v>26</v>
      </c>
      <c r="D4" s="105" t="s">
        <v>27</v>
      </c>
      <c r="E4" s="78"/>
      <c r="F4" s="106" t="s">
        <v>25</v>
      </c>
      <c r="G4" s="108"/>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77"/>
      <c r="AU4" s="77"/>
      <c r="AV4" s="77"/>
    </row>
    <row r="5" spans="1:48" ht="14.25" customHeight="1" x14ac:dyDescent="0.35">
      <c r="A5" s="77"/>
      <c r="B5" s="104"/>
      <c r="C5" s="104"/>
      <c r="D5" s="105"/>
      <c r="E5" s="79"/>
      <c r="F5" s="106"/>
      <c r="G5" s="110"/>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77"/>
      <c r="AU5" s="77"/>
      <c r="AV5" s="77"/>
    </row>
    <row r="6" spans="1:48" ht="14.25" customHeight="1" x14ac:dyDescent="0.35">
      <c r="A6" s="77"/>
      <c r="B6" s="104"/>
      <c r="C6" s="104"/>
      <c r="D6" s="105"/>
      <c r="E6" s="80"/>
      <c r="F6" s="107"/>
      <c r="G6" s="81" t="s">
        <v>28</v>
      </c>
      <c r="H6" s="81" t="s">
        <v>29</v>
      </c>
      <c r="I6" s="81" t="s">
        <v>30</v>
      </c>
      <c r="J6" s="81" t="s">
        <v>31</v>
      </c>
      <c r="K6" s="81" t="s">
        <v>32</v>
      </c>
      <c r="L6" s="81" t="s">
        <v>33</v>
      </c>
      <c r="M6" s="81" t="s">
        <v>34</v>
      </c>
      <c r="N6" s="81" t="s">
        <v>35</v>
      </c>
      <c r="O6" s="81" t="s">
        <v>36</v>
      </c>
      <c r="P6" s="81" t="s">
        <v>37</v>
      </c>
      <c r="Q6" s="81" t="s">
        <v>38</v>
      </c>
      <c r="R6" s="81" t="s">
        <v>39</v>
      </c>
      <c r="S6" s="81" t="s">
        <v>40</v>
      </c>
      <c r="T6" s="81" t="s">
        <v>41</v>
      </c>
      <c r="U6" s="81" t="s">
        <v>42</v>
      </c>
      <c r="V6" s="81" t="s">
        <v>43</v>
      </c>
      <c r="W6" s="81" t="s">
        <v>44</v>
      </c>
      <c r="X6" s="81" t="s">
        <v>45</v>
      </c>
      <c r="Y6" s="81" t="s">
        <v>46</v>
      </c>
      <c r="Z6" s="81" t="s">
        <v>47</v>
      </c>
      <c r="AA6" s="81" t="s">
        <v>48</v>
      </c>
      <c r="AB6" s="81" t="s">
        <v>49</v>
      </c>
      <c r="AC6" s="81" t="s">
        <v>50</v>
      </c>
      <c r="AD6" s="81" t="s">
        <v>51</v>
      </c>
      <c r="AE6" s="81" t="s">
        <v>52</v>
      </c>
      <c r="AF6" s="81" t="s">
        <v>53</v>
      </c>
      <c r="AG6" s="81" t="s">
        <v>54</v>
      </c>
      <c r="AH6" s="81" t="s">
        <v>55</v>
      </c>
      <c r="AI6" s="81" t="s">
        <v>56</v>
      </c>
      <c r="AJ6" s="81" t="s">
        <v>57</v>
      </c>
      <c r="AK6" s="81" t="s">
        <v>58</v>
      </c>
      <c r="AL6" s="81" t="s">
        <v>59</v>
      </c>
      <c r="AM6" s="81" t="s">
        <v>60</v>
      </c>
      <c r="AN6" s="81" t="s">
        <v>61</v>
      </c>
      <c r="AO6" s="81" t="s">
        <v>62</v>
      </c>
      <c r="AP6" s="81" t="s">
        <v>63</v>
      </c>
      <c r="AQ6" s="81" t="s">
        <v>64</v>
      </c>
      <c r="AR6" s="81" t="s">
        <v>65</v>
      </c>
      <c r="AS6" s="81" t="s">
        <v>66</v>
      </c>
      <c r="AT6" s="77"/>
      <c r="AU6" s="77"/>
      <c r="AV6" s="77"/>
    </row>
    <row r="7" spans="1:48" s="72" customFormat="1" ht="14.25" customHeight="1" x14ac:dyDescent="0.35">
      <c r="A7" s="82"/>
      <c r="B7" s="83" t="s">
        <v>28</v>
      </c>
      <c r="C7" s="83" t="s">
        <v>67</v>
      </c>
      <c r="D7" s="84">
        <v>4.5911229448236199E-3</v>
      </c>
      <c r="E7" s="112"/>
      <c r="F7" s="85" t="s">
        <v>28</v>
      </c>
      <c r="G7" s="86">
        <v>1</v>
      </c>
      <c r="H7" s="87">
        <v>0.55431361466237195</v>
      </c>
      <c r="I7" s="87">
        <v>0.375964448757446</v>
      </c>
      <c r="J7" s="87">
        <v>0.639540698060863</v>
      </c>
      <c r="K7" s="87">
        <v>0.439566909466518</v>
      </c>
      <c r="L7" s="87">
        <v>0.29640834844715702</v>
      </c>
      <c r="M7" s="87">
        <v>0.43418391128557599</v>
      </c>
      <c r="N7" s="87">
        <v>0.37374558241340999</v>
      </c>
      <c r="O7" s="87">
        <v>0.327497029255153</v>
      </c>
      <c r="P7" s="87">
        <v>0.56893253269927202</v>
      </c>
      <c r="Q7" s="87">
        <v>0.33850716007656501</v>
      </c>
      <c r="R7" s="87">
        <v>0.18206824177936901</v>
      </c>
      <c r="S7" s="87">
        <v>-4.4247031533226497E-2</v>
      </c>
      <c r="T7" s="87">
        <v>-0.208326773317836</v>
      </c>
      <c r="U7" s="87">
        <v>-0.20842254857804601</v>
      </c>
      <c r="V7" s="87">
        <v>-0.178942397166026</v>
      </c>
      <c r="W7" s="87">
        <v>-0.18015205267426401</v>
      </c>
      <c r="X7" s="87">
        <v>-0.31670683807091499</v>
      </c>
      <c r="Y7" s="87">
        <v>-0.157128815228815</v>
      </c>
      <c r="Z7" s="87">
        <v>-0.169483266881017</v>
      </c>
      <c r="AA7" s="87">
        <v>-0.20716092920590901</v>
      </c>
      <c r="AB7" s="87">
        <v>-0.17718843205294499</v>
      </c>
      <c r="AC7" s="87">
        <v>-0.27657523083368901</v>
      </c>
      <c r="AD7" s="87">
        <v>-0.25029549292742298</v>
      </c>
      <c r="AE7" s="87">
        <v>-0.166293906671998</v>
      </c>
      <c r="AF7" s="87">
        <v>0.32850657007596001</v>
      </c>
      <c r="AG7" s="87">
        <v>7.4102195615397007E-2</v>
      </c>
      <c r="AH7" s="87">
        <v>0.26339039375296203</v>
      </c>
      <c r="AI7" s="87">
        <v>-0.19342985375160601</v>
      </c>
      <c r="AJ7" s="87">
        <v>-0.31143791355806499</v>
      </c>
      <c r="AK7" s="87">
        <v>0.33897677530188097</v>
      </c>
      <c r="AL7" s="87">
        <v>0.214477916419505</v>
      </c>
      <c r="AM7" s="87">
        <v>0.21925160589558201</v>
      </c>
      <c r="AN7" s="87">
        <v>0.228587898565698</v>
      </c>
      <c r="AO7" s="87">
        <v>0.29708357943812302</v>
      </c>
      <c r="AP7" s="87">
        <v>-0.17345899847590901</v>
      </c>
      <c r="AQ7" s="87">
        <v>0.37210540710113899</v>
      </c>
      <c r="AR7" s="87">
        <v>0.18076275471125</v>
      </c>
      <c r="AS7" s="88">
        <v>-7.9087699836681097E-2</v>
      </c>
      <c r="AT7" s="82"/>
      <c r="AU7" s="82"/>
      <c r="AV7" s="82"/>
    </row>
    <row r="8" spans="1:48" s="72" customFormat="1" ht="14.25" customHeight="1" x14ac:dyDescent="0.35">
      <c r="A8" s="82"/>
      <c r="B8" s="85" t="s">
        <v>29</v>
      </c>
      <c r="C8" s="85" t="s">
        <v>68</v>
      </c>
      <c r="D8" s="89">
        <v>5.0815492617479387E-3</v>
      </c>
      <c r="E8" s="112"/>
      <c r="F8" s="85" t="s">
        <v>29</v>
      </c>
      <c r="G8" s="86">
        <v>0.55431361466237195</v>
      </c>
      <c r="H8" s="87">
        <v>1</v>
      </c>
      <c r="I8" s="87">
        <v>0.86889164632682403</v>
      </c>
      <c r="J8" s="87">
        <v>0.53532866718854</v>
      </c>
      <c r="K8" s="87">
        <v>0.79229006462937202</v>
      </c>
      <c r="L8" s="87">
        <v>0.70647453940041205</v>
      </c>
      <c r="M8" s="87">
        <v>0.36659307398545599</v>
      </c>
      <c r="N8" s="87">
        <v>0.66434402757342603</v>
      </c>
      <c r="O8" s="87">
        <v>0.62888461923795702</v>
      </c>
      <c r="P8" s="87">
        <v>0.43726415080175102</v>
      </c>
      <c r="Q8" s="87">
        <v>0.64305693648038298</v>
      </c>
      <c r="R8" s="87">
        <v>0.51291837599037504</v>
      </c>
      <c r="S8" s="87">
        <v>-0.16437476235564499</v>
      </c>
      <c r="T8" s="87">
        <v>-0.23857484410508401</v>
      </c>
      <c r="U8" s="87">
        <v>-0.15590616131146101</v>
      </c>
      <c r="V8" s="87">
        <v>-0.13666354487360299</v>
      </c>
      <c r="W8" s="87">
        <v>-0.130964508552225</v>
      </c>
      <c r="X8" s="87">
        <v>-0.25061162684355098</v>
      </c>
      <c r="Y8" s="87">
        <v>-4.08621472348311E-2</v>
      </c>
      <c r="Z8" s="87">
        <v>-0.103559724816203</v>
      </c>
      <c r="AA8" s="87">
        <v>-8.3875667219572805E-2</v>
      </c>
      <c r="AB8" s="87">
        <v>-0.17621851117954901</v>
      </c>
      <c r="AC8" s="87">
        <v>-0.25193809170425502</v>
      </c>
      <c r="AD8" s="87">
        <v>-0.206721221098736</v>
      </c>
      <c r="AE8" s="87">
        <v>-0.14378120876619699</v>
      </c>
      <c r="AF8" s="87">
        <v>0.24696579916518899</v>
      </c>
      <c r="AG8" s="87">
        <v>-9.7992387994038005E-2</v>
      </c>
      <c r="AH8" s="87">
        <v>0.180230039583995</v>
      </c>
      <c r="AI8" s="87">
        <v>-0.28536364823027999</v>
      </c>
      <c r="AJ8" s="87">
        <v>-0.16656252212259401</v>
      </c>
      <c r="AK8" s="87">
        <v>0.19893393660466599</v>
      </c>
      <c r="AL8" s="87">
        <v>0.154669685334652</v>
      </c>
      <c r="AM8" s="87">
        <v>0.19321520265581801</v>
      </c>
      <c r="AN8" s="87">
        <v>9.5487066387788797E-2</v>
      </c>
      <c r="AO8" s="87">
        <v>0.29742589556961102</v>
      </c>
      <c r="AP8" s="87">
        <v>-0.18053000307787001</v>
      </c>
      <c r="AQ8" s="87">
        <v>0.20806604147930299</v>
      </c>
      <c r="AR8" s="87">
        <v>9.1199945491060599E-2</v>
      </c>
      <c r="AS8" s="88">
        <v>-0.109906362525463</v>
      </c>
      <c r="AT8" s="82"/>
      <c r="AU8" s="82"/>
      <c r="AV8" s="82"/>
    </row>
    <row r="9" spans="1:48" s="72" customFormat="1" ht="14.25" customHeight="1" x14ac:dyDescent="0.35">
      <c r="A9" s="82"/>
      <c r="B9" s="85" t="s">
        <v>30</v>
      </c>
      <c r="C9" s="83" t="s">
        <v>69</v>
      </c>
      <c r="D9" s="89">
        <v>5.1745444967479836E-3</v>
      </c>
      <c r="E9" s="112"/>
      <c r="F9" s="85" t="s">
        <v>30</v>
      </c>
      <c r="G9" s="86">
        <v>0.375964448757446</v>
      </c>
      <c r="H9" s="87">
        <v>0.86889164632682403</v>
      </c>
      <c r="I9" s="87">
        <v>1</v>
      </c>
      <c r="J9" s="87">
        <v>0.41813212580911602</v>
      </c>
      <c r="K9" s="87">
        <v>0.75486603431236499</v>
      </c>
      <c r="L9" s="87">
        <v>0.74136842264316805</v>
      </c>
      <c r="M9" s="87">
        <v>0.302532489348873</v>
      </c>
      <c r="N9" s="87">
        <v>0.67446312594317004</v>
      </c>
      <c r="O9" s="87">
        <v>0.66643580051946805</v>
      </c>
      <c r="P9" s="87">
        <v>0.36807779000549401</v>
      </c>
      <c r="Q9" s="87">
        <v>0.65452041919186399</v>
      </c>
      <c r="R9" s="87">
        <v>0.57107948347470605</v>
      </c>
      <c r="S9" s="87">
        <v>-0.120675966024772</v>
      </c>
      <c r="T9" s="87">
        <v>-0.21853001305168901</v>
      </c>
      <c r="U9" s="87">
        <v>-0.17688092271948799</v>
      </c>
      <c r="V9" s="87">
        <v>-0.159508310008452</v>
      </c>
      <c r="W9" s="87">
        <v>-0.16016409451230601</v>
      </c>
      <c r="X9" s="87">
        <v>-0.27299784698859297</v>
      </c>
      <c r="Y9" s="87">
        <v>-7.9606491174154206E-2</v>
      </c>
      <c r="Z9" s="87">
        <v>-0.11971599824503699</v>
      </c>
      <c r="AA9" s="87">
        <v>-9.3267200813277606E-2</v>
      </c>
      <c r="AB9" s="87">
        <v>-0.178199763180696</v>
      </c>
      <c r="AC9" s="87">
        <v>-7.6369978755033902E-2</v>
      </c>
      <c r="AD9" s="87">
        <v>-9.1863217179341095E-2</v>
      </c>
      <c r="AE9" s="87">
        <v>6.2423239135001004E-3</v>
      </c>
      <c r="AF9" s="87">
        <v>0.170099640958356</v>
      </c>
      <c r="AG9" s="87">
        <v>-0.12735915514169899</v>
      </c>
      <c r="AH9" s="87">
        <v>0.165052325230888</v>
      </c>
      <c r="AI9" s="87">
        <v>-0.29893894160827</v>
      </c>
      <c r="AJ9" s="87">
        <v>-0.169803153707068</v>
      </c>
      <c r="AK9" s="87">
        <v>0.130058907183498</v>
      </c>
      <c r="AL9" s="87">
        <v>0.16605531030444001</v>
      </c>
      <c r="AM9" s="87">
        <v>0.199070940632987</v>
      </c>
      <c r="AN9" s="87">
        <v>8.11587489437606E-2</v>
      </c>
      <c r="AO9" s="87">
        <v>0.25495304020931298</v>
      </c>
      <c r="AP9" s="87">
        <v>-0.17085585846828899</v>
      </c>
      <c r="AQ9" s="87">
        <v>0.17242997458465401</v>
      </c>
      <c r="AR9" s="87">
        <v>0.118025525527107</v>
      </c>
      <c r="AS9" s="88">
        <v>-0.138433863373288</v>
      </c>
      <c r="AT9" s="82"/>
      <c r="AU9" s="82"/>
      <c r="AV9" s="82"/>
    </row>
    <row r="10" spans="1:48" s="72" customFormat="1" ht="14.25" customHeight="1" x14ac:dyDescent="0.35">
      <c r="A10" s="82"/>
      <c r="B10" s="85" t="s">
        <v>31</v>
      </c>
      <c r="C10" s="85" t="s">
        <v>70</v>
      </c>
      <c r="D10" s="89">
        <v>5.8183057473728149E-3</v>
      </c>
      <c r="E10" s="112"/>
      <c r="F10" s="85" t="s">
        <v>31</v>
      </c>
      <c r="G10" s="86">
        <v>0.639540698060863</v>
      </c>
      <c r="H10" s="87">
        <v>0.53532866718854</v>
      </c>
      <c r="I10" s="87">
        <v>0.41813212580911602</v>
      </c>
      <c r="J10" s="87">
        <v>1</v>
      </c>
      <c r="K10" s="87">
        <v>0.639892084221658</v>
      </c>
      <c r="L10" s="87">
        <v>0.47455985491457697</v>
      </c>
      <c r="M10" s="87">
        <v>0.550585022165752</v>
      </c>
      <c r="N10" s="87">
        <v>0.480040879385913</v>
      </c>
      <c r="O10" s="87">
        <v>0.41866783745759101</v>
      </c>
      <c r="P10" s="87">
        <v>0.694499806052158</v>
      </c>
      <c r="Q10" s="87">
        <v>0.47212358270119897</v>
      </c>
      <c r="R10" s="87">
        <v>0.30060253279990901</v>
      </c>
      <c r="S10" s="87">
        <v>-8.1522268973643702E-2</v>
      </c>
      <c r="T10" s="87">
        <v>-0.31459455231962702</v>
      </c>
      <c r="U10" s="87">
        <v>-0.33360689042714298</v>
      </c>
      <c r="V10" s="87">
        <v>-0.33844385580221098</v>
      </c>
      <c r="W10" s="87">
        <v>-0.374005133528718</v>
      </c>
      <c r="X10" s="87">
        <v>-0.47987321518772003</v>
      </c>
      <c r="Y10" s="87">
        <v>-0.24969686147834</v>
      </c>
      <c r="Z10" s="87">
        <v>-0.35781961806340001</v>
      </c>
      <c r="AA10" s="87">
        <v>-0.402086318125144</v>
      </c>
      <c r="AB10" s="87">
        <v>-0.31646088826158603</v>
      </c>
      <c r="AC10" s="87">
        <v>-0.19322751892772599</v>
      </c>
      <c r="AD10" s="87">
        <v>-0.33346398411744699</v>
      </c>
      <c r="AE10" s="87">
        <v>-4.7540075960044604E-3</v>
      </c>
      <c r="AF10" s="87">
        <v>0.33433928917376798</v>
      </c>
      <c r="AG10" s="87">
        <v>-0.111289937685496</v>
      </c>
      <c r="AH10" s="87">
        <v>0.216551122833366</v>
      </c>
      <c r="AI10" s="87">
        <v>-0.39102630435117502</v>
      </c>
      <c r="AJ10" s="87">
        <v>-0.304703883393797</v>
      </c>
      <c r="AK10" s="87">
        <v>0.38092720690834397</v>
      </c>
      <c r="AL10" s="87">
        <v>0.46086810353806201</v>
      </c>
      <c r="AM10" s="87">
        <v>0.41888757192006398</v>
      </c>
      <c r="AN10" s="87">
        <v>0.36602887705056503</v>
      </c>
      <c r="AO10" s="87">
        <v>0.46459681518531498</v>
      </c>
      <c r="AP10" s="87">
        <v>-0.27391938588000297</v>
      </c>
      <c r="AQ10" s="87">
        <v>0.46304615895009898</v>
      </c>
      <c r="AR10" s="87">
        <v>0.34792763182459202</v>
      </c>
      <c r="AS10" s="88">
        <v>7.2751270288269193E-2</v>
      </c>
      <c r="AT10" s="82"/>
      <c r="AU10" s="82"/>
      <c r="AV10" s="82"/>
    </row>
    <row r="11" spans="1:48" s="72" customFormat="1" ht="14.25" customHeight="1" x14ac:dyDescent="0.35">
      <c r="A11" s="82"/>
      <c r="B11" s="85" t="s">
        <v>32</v>
      </c>
      <c r="C11" s="83" t="s">
        <v>71</v>
      </c>
      <c r="D11" s="89">
        <v>6.3466871851470923E-3</v>
      </c>
      <c r="E11" s="112"/>
      <c r="F11" s="85" t="s">
        <v>32</v>
      </c>
      <c r="G11" s="86">
        <v>0.439566909466518</v>
      </c>
      <c r="H11" s="87">
        <v>0.79229006462937202</v>
      </c>
      <c r="I11" s="87">
        <v>0.75486603431236499</v>
      </c>
      <c r="J11" s="87">
        <v>0.639892084221658</v>
      </c>
      <c r="K11" s="87">
        <v>1</v>
      </c>
      <c r="L11" s="87">
        <v>0.90597151469267201</v>
      </c>
      <c r="M11" s="87">
        <v>0.48477708347288001</v>
      </c>
      <c r="N11" s="87">
        <v>0.80067983095031303</v>
      </c>
      <c r="O11" s="87">
        <v>0.76489929708941395</v>
      </c>
      <c r="P11" s="87">
        <v>0.54657182848121599</v>
      </c>
      <c r="Q11" s="87">
        <v>0.83244046616885503</v>
      </c>
      <c r="R11" s="87">
        <v>0.65511307509637395</v>
      </c>
      <c r="S11" s="87">
        <v>-9.1419914221523901E-2</v>
      </c>
      <c r="T11" s="87">
        <v>-0.31383421224875502</v>
      </c>
      <c r="U11" s="87">
        <v>-0.281374435547247</v>
      </c>
      <c r="V11" s="87">
        <v>-0.26484205434236102</v>
      </c>
      <c r="W11" s="87">
        <v>-0.279861995069903</v>
      </c>
      <c r="X11" s="87">
        <v>-0.39832771429581099</v>
      </c>
      <c r="Y11" s="87">
        <v>-0.221903782952903</v>
      </c>
      <c r="Z11" s="87">
        <v>-0.26569745893316599</v>
      </c>
      <c r="AA11" s="87">
        <v>-0.25586469273614598</v>
      </c>
      <c r="AB11" s="87">
        <v>-0.34853279612271099</v>
      </c>
      <c r="AC11" s="87">
        <v>-0.13127157697897601</v>
      </c>
      <c r="AD11" s="87">
        <v>-0.19075057645038301</v>
      </c>
      <c r="AE11" s="87">
        <v>0.11563857291617199</v>
      </c>
      <c r="AF11" s="87">
        <v>0.23234793239218299</v>
      </c>
      <c r="AG11" s="87">
        <v>-0.107114996710819</v>
      </c>
      <c r="AH11" s="87">
        <v>0.19408335482127201</v>
      </c>
      <c r="AI11" s="87">
        <v>-0.34077806660420701</v>
      </c>
      <c r="AJ11" s="87">
        <v>-0.23732303722109399</v>
      </c>
      <c r="AK11" s="87">
        <v>0.22102327765995899</v>
      </c>
      <c r="AL11" s="87">
        <v>0.27966338255204198</v>
      </c>
      <c r="AM11" s="87">
        <v>0.27395005072189998</v>
      </c>
      <c r="AN11" s="87">
        <v>0.20025873708049999</v>
      </c>
      <c r="AO11" s="87">
        <v>0.33977224247737497</v>
      </c>
      <c r="AP11" s="87">
        <v>-0.17035398329543899</v>
      </c>
      <c r="AQ11" s="87">
        <v>0.28033504003297299</v>
      </c>
      <c r="AR11" s="87">
        <v>0.21909062698128201</v>
      </c>
      <c r="AS11" s="88">
        <v>-9.24063727197839E-2</v>
      </c>
      <c r="AT11" s="82"/>
      <c r="AU11" s="82"/>
      <c r="AV11" s="82"/>
    </row>
    <row r="12" spans="1:48" s="72" customFormat="1" ht="14.25" customHeight="1" x14ac:dyDescent="0.35">
      <c r="A12" s="82"/>
      <c r="B12" s="85" t="s">
        <v>33</v>
      </c>
      <c r="C12" s="85" t="s">
        <v>72</v>
      </c>
      <c r="D12" s="89">
        <v>6.916159531914292E-3</v>
      </c>
      <c r="E12" s="112"/>
      <c r="F12" s="85" t="s">
        <v>33</v>
      </c>
      <c r="G12" s="86">
        <v>0.29640834844715702</v>
      </c>
      <c r="H12" s="87">
        <v>0.70647453940041205</v>
      </c>
      <c r="I12" s="87">
        <v>0.74136842264316805</v>
      </c>
      <c r="J12" s="87">
        <v>0.47455985491457697</v>
      </c>
      <c r="K12" s="87">
        <v>0.90597151469267201</v>
      </c>
      <c r="L12" s="87">
        <v>1</v>
      </c>
      <c r="M12" s="87">
        <v>0.34851697493369099</v>
      </c>
      <c r="N12" s="87">
        <v>0.69474626169147802</v>
      </c>
      <c r="O12" s="87">
        <v>0.72333426242910703</v>
      </c>
      <c r="P12" s="87">
        <v>0.44990617706863201</v>
      </c>
      <c r="Q12" s="87">
        <v>0.74719948710361095</v>
      </c>
      <c r="R12" s="87">
        <v>0.67853804885885005</v>
      </c>
      <c r="S12" s="87">
        <v>-8.49198564089029E-2</v>
      </c>
      <c r="T12" s="87">
        <v>-0.25037924287971502</v>
      </c>
      <c r="U12" s="87">
        <v>-0.24291435931113101</v>
      </c>
      <c r="V12" s="87">
        <v>-0.23177679049321201</v>
      </c>
      <c r="W12" s="87">
        <v>-0.24458744261735799</v>
      </c>
      <c r="X12" s="87">
        <v>-0.31866079611938802</v>
      </c>
      <c r="Y12" s="87">
        <v>-0.16021373840904199</v>
      </c>
      <c r="Z12" s="87">
        <v>-0.22553085243669099</v>
      </c>
      <c r="AA12" s="87">
        <v>-0.19815662649430801</v>
      </c>
      <c r="AB12" s="87">
        <v>-0.33707686919360202</v>
      </c>
      <c r="AC12" s="87">
        <v>-7.0989769425129301E-2</v>
      </c>
      <c r="AD12" s="87">
        <v>-8.4539836831278498E-2</v>
      </c>
      <c r="AE12" s="87">
        <v>0.17458704080510201</v>
      </c>
      <c r="AF12" s="87">
        <v>0.24205984839675901</v>
      </c>
      <c r="AG12" s="87">
        <v>-0.165267072417496</v>
      </c>
      <c r="AH12" s="87">
        <v>0.151290292751564</v>
      </c>
      <c r="AI12" s="87">
        <v>-0.35193218723702102</v>
      </c>
      <c r="AJ12" s="87">
        <v>-0.229018746796676</v>
      </c>
      <c r="AK12" s="87">
        <v>0.165032272095467</v>
      </c>
      <c r="AL12" s="87">
        <v>0.217893331402601</v>
      </c>
      <c r="AM12" s="87">
        <v>0.25276471925717497</v>
      </c>
      <c r="AN12" s="87">
        <v>0.15565088679572001</v>
      </c>
      <c r="AO12" s="87">
        <v>0.285361754604738</v>
      </c>
      <c r="AP12" s="87">
        <v>-0.15013737595041499</v>
      </c>
      <c r="AQ12" s="87">
        <v>0.199615632787745</v>
      </c>
      <c r="AR12" s="87">
        <v>0.17867128731567999</v>
      </c>
      <c r="AS12" s="88">
        <v>-6.1244661155380402E-2</v>
      </c>
      <c r="AT12" s="82"/>
      <c r="AU12" s="82"/>
      <c r="AV12" s="82"/>
    </row>
    <row r="13" spans="1:48" s="72" customFormat="1" ht="14.25" customHeight="1" x14ac:dyDescent="0.35">
      <c r="A13" s="82"/>
      <c r="B13" s="85" t="s">
        <v>34</v>
      </c>
      <c r="C13" s="83" t="s">
        <v>73</v>
      </c>
      <c r="D13" s="89">
        <v>6.7458844618442518E-3</v>
      </c>
      <c r="E13" s="112"/>
      <c r="F13" s="85" t="s">
        <v>34</v>
      </c>
      <c r="G13" s="86">
        <v>0.43418391128557599</v>
      </c>
      <c r="H13" s="87">
        <v>0.36659307398545599</v>
      </c>
      <c r="I13" s="87">
        <v>0.302532489348873</v>
      </c>
      <c r="J13" s="87">
        <v>0.550585022165752</v>
      </c>
      <c r="K13" s="87">
        <v>0.48477708347288001</v>
      </c>
      <c r="L13" s="87">
        <v>0.34851697493369099</v>
      </c>
      <c r="M13" s="87">
        <v>1</v>
      </c>
      <c r="N13" s="87">
        <v>0.69776725020877794</v>
      </c>
      <c r="O13" s="87">
        <v>0.49613163350894202</v>
      </c>
      <c r="P13" s="87">
        <v>0.62263732484353795</v>
      </c>
      <c r="Q13" s="87">
        <v>0.46573469136613299</v>
      </c>
      <c r="R13" s="87">
        <v>0.29414781472198798</v>
      </c>
      <c r="S13" s="87">
        <v>-0.17583018532306599</v>
      </c>
      <c r="T13" s="87">
        <v>-0.407408867088563</v>
      </c>
      <c r="U13" s="87">
        <v>-0.46657865872418203</v>
      </c>
      <c r="V13" s="87">
        <v>-0.45529502779643199</v>
      </c>
      <c r="W13" s="87">
        <v>-0.45652938872876903</v>
      </c>
      <c r="X13" s="87">
        <v>-0.57802757491236401</v>
      </c>
      <c r="Y13" s="87">
        <v>-0.40608543207699299</v>
      </c>
      <c r="Z13" s="87">
        <v>-0.36986925091434703</v>
      </c>
      <c r="AA13" s="87">
        <v>-0.40823572321831397</v>
      </c>
      <c r="AB13" s="87">
        <v>-0.192891790039802</v>
      </c>
      <c r="AC13" s="87">
        <v>-0.117393936006969</v>
      </c>
      <c r="AD13" s="87">
        <v>-0.33676833275803297</v>
      </c>
      <c r="AE13" s="87">
        <v>0.109517285149499</v>
      </c>
      <c r="AF13" s="87">
        <v>0.23379708890325901</v>
      </c>
      <c r="AG13" s="87">
        <v>0.24044690680377001</v>
      </c>
      <c r="AH13" s="87">
        <v>0.379927798473014</v>
      </c>
      <c r="AI13" s="87">
        <v>-0.200532193993716</v>
      </c>
      <c r="AJ13" s="87">
        <v>-0.30907161269314298</v>
      </c>
      <c r="AK13" s="87">
        <v>0.41297353271035098</v>
      </c>
      <c r="AL13" s="87">
        <v>0.43423811325412698</v>
      </c>
      <c r="AM13" s="87">
        <v>0.39771449447637303</v>
      </c>
      <c r="AN13" s="87">
        <v>0.37406325577358601</v>
      </c>
      <c r="AO13" s="87">
        <v>0.50163767434756801</v>
      </c>
      <c r="AP13" s="87">
        <v>-0.24575977931672799</v>
      </c>
      <c r="AQ13" s="87">
        <v>0.43767992649912002</v>
      </c>
      <c r="AR13" s="87">
        <v>0.432896070518836</v>
      </c>
      <c r="AS13" s="88">
        <v>0.14843241440893301</v>
      </c>
      <c r="AT13" s="82"/>
      <c r="AU13" s="82"/>
      <c r="AV13" s="82"/>
    </row>
    <row r="14" spans="1:48" s="72" customFormat="1" ht="14.25" customHeight="1" x14ac:dyDescent="0.35">
      <c r="A14" s="82"/>
      <c r="B14" s="85" t="s">
        <v>35</v>
      </c>
      <c r="C14" s="85" t="s">
        <v>74</v>
      </c>
      <c r="D14" s="89">
        <v>8.1963930743934234E-3</v>
      </c>
      <c r="E14" s="112"/>
      <c r="F14" s="85" t="s">
        <v>35</v>
      </c>
      <c r="G14" s="86">
        <v>0.37374558241340999</v>
      </c>
      <c r="H14" s="87">
        <v>0.66434402757342603</v>
      </c>
      <c r="I14" s="87">
        <v>0.67446312594317004</v>
      </c>
      <c r="J14" s="87">
        <v>0.480040879385913</v>
      </c>
      <c r="K14" s="87">
        <v>0.80067983095031303</v>
      </c>
      <c r="L14" s="87">
        <v>0.69474626169147802</v>
      </c>
      <c r="M14" s="87">
        <v>0.69776725020877794</v>
      </c>
      <c r="N14" s="87">
        <v>1</v>
      </c>
      <c r="O14" s="87">
        <v>0.90570366548299197</v>
      </c>
      <c r="P14" s="87">
        <v>0.54142100107950197</v>
      </c>
      <c r="Q14" s="87">
        <v>0.82812966942809196</v>
      </c>
      <c r="R14" s="87">
        <v>0.64329248839525399</v>
      </c>
      <c r="S14" s="87">
        <v>-8.4438341252946997E-2</v>
      </c>
      <c r="T14" s="87">
        <v>-0.43507819297463202</v>
      </c>
      <c r="U14" s="87">
        <v>-0.443001864897485</v>
      </c>
      <c r="V14" s="87">
        <v>-0.40231341891542499</v>
      </c>
      <c r="W14" s="87">
        <v>-0.42258087798112798</v>
      </c>
      <c r="X14" s="87">
        <v>-0.58220198344426499</v>
      </c>
      <c r="Y14" s="87">
        <v>-0.39103767023688901</v>
      </c>
      <c r="Z14" s="87">
        <v>-0.37976497892003203</v>
      </c>
      <c r="AA14" s="87">
        <v>-0.367999255837131</v>
      </c>
      <c r="AB14" s="87">
        <v>-0.29043228432761897</v>
      </c>
      <c r="AC14" s="87">
        <v>-0.167109982552678</v>
      </c>
      <c r="AD14" s="87">
        <v>-0.28051174832548997</v>
      </c>
      <c r="AE14" s="87">
        <v>0.16562156955203999</v>
      </c>
      <c r="AF14" s="87">
        <v>0.17860519032501901</v>
      </c>
      <c r="AG14" s="87">
        <v>0.116735221177257</v>
      </c>
      <c r="AH14" s="87">
        <v>0.36009050935221099</v>
      </c>
      <c r="AI14" s="87">
        <v>-0.25431029537413502</v>
      </c>
      <c r="AJ14" s="87">
        <v>-0.31003021386948099</v>
      </c>
      <c r="AK14" s="87">
        <v>0.31190761165820602</v>
      </c>
      <c r="AL14" s="87">
        <v>0.35329033305011598</v>
      </c>
      <c r="AM14" s="87">
        <v>0.33232656416023199</v>
      </c>
      <c r="AN14" s="87">
        <v>0.25386117107089701</v>
      </c>
      <c r="AO14" s="87">
        <v>0.40793370303174598</v>
      </c>
      <c r="AP14" s="87">
        <v>-0.20139672935826</v>
      </c>
      <c r="AQ14" s="87">
        <v>0.353516126996477</v>
      </c>
      <c r="AR14" s="87">
        <v>0.37293494460222798</v>
      </c>
      <c r="AS14" s="88">
        <v>3.5903366604110698E-2</v>
      </c>
      <c r="AT14" s="82"/>
      <c r="AU14" s="82"/>
      <c r="AV14" s="82"/>
    </row>
    <row r="15" spans="1:48" s="72" customFormat="1" ht="14.25" customHeight="1" x14ac:dyDescent="0.35">
      <c r="A15" s="82"/>
      <c r="B15" s="85" t="s">
        <v>36</v>
      </c>
      <c r="C15" s="83" t="s">
        <v>75</v>
      </c>
      <c r="D15" s="89">
        <v>8.0330043533629759E-3</v>
      </c>
      <c r="E15" s="112"/>
      <c r="F15" s="85" t="s">
        <v>36</v>
      </c>
      <c r="G15" s="86">
        <v>0.327497029255153</v>
      </c>
      <c r="H15" s="87">
        <v>0.62888461923795702</v>
      </c>
      <c r="I15" s="87">
        <v>0.66643580051946805</v>
      </c>
      <c r="J15" s="87">
        <v>0.41866783745759101</v>
      </c>
      <c r="K15" s="87">
        <v>0.76489929708941395</v>
      </c>
      <c r="L15" s="87">
        <v>0.72333426242910703</v>
      </c>
      <c r="M15" s="87">
        <v>0.49613163350894202</v>
      </c>
      <c r="N15" s="87">
        <v>0.90570366548299197</v>
      </c>
      <c r="O15" s="87">
        <v>1</v>
      </c>
      <c r="P15" s="87">
        <v>0.44743254670244997</v>
      </c>
      <c r="Q15" s="87">
        <v>0.81320366658711396</v>
      </c>
      <c r="R15" s="87">
        <v>0.73048788387068297</v>
      </c>
      <c r="S15" s="87">
        <v>-4.67160033164521E-2</v>
      </c>
      <c r="T15" s="87">
        <v>-0.46924654254949999</v>
      </c>
      <c r="U15" s="87">
        <v>-0.46455543281165201</v>
      </c>
      <c r="V15" s="87">
        <v>-0.44142590872318199</v>
      </c>
      <c r="W15" s="87">
        <v>-0.45227688221927898</v>
      </c>
      <c r="X15" s="87">
        <v>-0.53251566499323899</v>
      </c>
      <c r="Y15" s="87">
        <v>-0.36551563457685099</v>
      </c>
      <c r="Z15" s="87">
        <v>-0.39496688986981598</v>
      </c>
      <c r="AA15" s="87">
        <v>-0.36669506333017199</v>
      </c>
      <c r="AB15" s="87">
        <v>-0.29833642420731898</v>
      </c>
      <c r="AC15" s="87">
        <v>-0.21912788637994199</v>
      </c>
      <c r="AD15" s="87">
        <v>-0.23776614479708799</v>
      </c>
      <c r="AE15" s="87">
        <v>7.6241756679773398E-2</v>
      </c>
      <c r="AF15" s="87">
        <v>0.17972696397310201</v>
      </c>
      <c r="AG15" s="87">
        <v>4.1216774865472802E-2</v>
      </c>
      <c r="AH15" s="87">
        <v>0.33383314153468702</v>
      </c>
      <c r="AI15" s="87">
        <v>-0.24294493146688201</v>
      </c>
      <c r="AJ15" s="87">
        <v>-0.34427793617958702</v>
      </c>
      <c r="AK15" s="87">
        <v>0.28437702476605398</v>
      </c>
      <c r="AL15" s="87">
        <v>0.32764636830792498</v>
      </c>
      <c r="AM15" s="87">
        <v>0.33336708405523302</v>
      </c>
      <c r="AN15" s="87">
        <v>0.23921860869321501</v>
      </c>
      <c r="AO15" s="87">
        <v>0.34860091998742199</v>
      </c>
      <c r="AP15" s="87">
        <v>-0.215899374276255</v>
      </c>
      <c r="AQ15" s="87">
        <v>0.35298672829390698</v>
      </c>
      <c r="AR15" s="87">
        <v>0.35155604390370998</v>
      </c>
      <c r="AS15" s="88">
        <v>1.11820858798432E-2</v>
      </c>
      <c r="AT15" s="82"/>
      <c r="AU15" s="82"/>
      <c r="AV15" s="82"/>
    </row>
    <row r="16" spans="1:48" s="72" customFormat="1" ht="14.25" customHeight="1" x14ac:dyDescent="0.35">
      <c r="A16" s="82"/>
      <c r="B16" s="85" t="s">
        <v>37</v>
      </c>
      <c r="C16" s="85" t="s">
        <v>76</v>
      </c>
      <c r="D16" s="89">
        <v>6.3004687952479266E-3</v>
      </c>
      <c r="E16" s="112"/>
      <c r="F16" s="85" t="s">
        <v>37</v>
      </c>
      <c r="G16" s="86">
        <v>0.56893253269927202</v>
      </c>
      <c r="H16" s="87">
        <v>0.43726415080175102</v>
      </c>
      <c r="I16" s="87">
        <v>0.36807779000549401</v>
      </c>
      <c r="J16" s="87">
        <v>0.694499806052158</v>
      </c>
      <c r="K16" s="87">
        <v>0.54657182848121599</v>
      </c>
      <c r="L16" s="87">
        <v>0.44990617706863201</v>
      </c>
      <c r="M16" s="87">
        <v>0.62263732484353795</v>
      </c>
      <c r="N16" s="87">
        <v>0.54142100107950197</v>
      </c>
      <c r="O16" s="87">
        <v>0.44743254670244997</v>
      </c>
      <c r="P16" s="87">
        <v>1</v>
      </c>
      <c r="Q16" s="87">
        <v>0.61636898743082003</v>
      </c>
      <c r="R16" s="87">
        <v>0.399318101676431</v>
      </c>
      <c r="S16" s="87">
        <v>-2.7171271775514101E-2</v>
      </c>
      <c r="T16" s="87">
        <v>-0.29906733589850598</v>
      </c>
      <c r="U16" s="87">
        <v>-0.37902222024368698</v>
      </c>
      <c r="V16" s="87">
        <v>-0.36986700210752499</v>
      </c>
      <c r="W16" s="87">
        <v>-0.40321881651700803</v>
      </c>
      <c r="X16" s="87">
        <v>-0.56583987516301004</v>
      </c>
      <c r="Y16" s="87">
        <v>-0.336928421601283</v>
      </c>
      <c r="Z16" s="87">
        <v>-0.35873081796978301</v>
      </c>
      <c r="AA16" s="87">
        <v>-0.41701475003806199</v>
      </c>
      <c r="AB16" s="87">
        <v>-0.26411513684408799</v>
      </c>
      <c r="AC16" s="87">
        <v>-0.144420909639496</v>
      </c>
      <c r="AD16" s="87">
        <v>-0.230052874804862</v>
      </c>
      <c r="AE16" s="87">
        <v>7.3465847572381102E-2</v>
      </c>
      <c r="AF16" s="87">
        <v>0.28967677091704103</v>
      </c>
      <c r="AG16" s="87">
        <v>3.44978340049358E-2</v>
      </c>
      <c r="AH16" s="87">
        <v>0.46155093851305701</v>
      </c>
      <c r="AI16" s="87">
        <v>-0.29480666634624902</v>
      </c>
      <c r="AJ16" s="87">
        <v>-0.34959937436489502</v>
      </c>
      <c r="AK16" s="87">
        <v>0.334987073352847</v>
      </c>
      <c r="AL16" s="87">
        <v>0.35019248225841398</v>
      </c>
      <c r="AM16" s="87">
        <v>0.36292272558503103</v>
      </c>
      <c r="AN16" s="87">
        <v>0.20229626370453099</v>
      </c>
      <c r="AO16" s="87">
        <v>0.48591908438533898</v>
      </c>
      <c r="AP16" s="87">
        <v>-0.171542868426872</v>
      </c>
      <c r="AQ16" s="87">
        <v>0.45138157952852098</v>
      </c>
      <c r="AR16" s="87">
        <v>0.37659064523812602</v>
      </c>
      <c r="AS16" s="88">
        <v>0.13767736882277701</v>
      </c>
      <c r="AT16" s="82"/>
      <c r="AU16" s="82"/>
      <c r="AV16" s="82"/>
    </row>
    <row r="17" spans="1:48" s="72" customFormat="1" ht="14.25" customHeight="1" x14ac:dyDescent="0.35">
      <c r="A17" s="82"/>
      <c r="B17" s="85" t="s">
        <v>38</v>
      </c>
      <c r="C17" s="83" t="s">
        <v>77</v>
      </c>
      <c r="D17" s="89">
        <v>7.4219661142987947E-3</v>
      </c>
      <c r="E17" s="112"/>
      <c r="F17" s="85" t="s">
        <v>38</v>
      </c>
      <c r="G17" s="86">
        <v>0.33850716007656501</v>
      </c>
      <c r="H17" s="87">
        <v>0.64305693648038298</v>
      </c>
      <c r="I17" s="87">
        <v>0.65452041919186399</v>
      </c>
      <c r="J17" s="87">
        <v>0.47212358270119897</v>
      </c>
      <c r="K17" s="87">
        <v>0.83244046616885503</v>
      </c>
      <c r="L17" s="87">
        <v>0.74719948710361095</v>
      </c>
      <c r="M17" s="87">
        <v>0.46573469136613299</v>
      </c>
      <c r="N17" s="87">
        <v>0.82812966942809196</v>
      </c>
      <c r="O17" s="87">
        <v>0.81320366658711396</v>
      </c>
      <c r="P17" s="87">
        <v>0.61636898743082003</v>
      </c>
      <c r="Q17" s="87">
        <v>1</v>
      </c>
      <c r="R17" s="87">
        <v>0.83284128486785103</v>
      </c>
      <c r="S17" s="87">
        <v>1.5529094557215401E-2</v>
      </c>
      <c r="T17" s="87">
        <v>-0.344603216832922</v>
      </c>
      <c r="U17" s="87">
        <v>-0.33858348200502397</v>
      </c>
      <c r="V17" s="87">
        <v>-0.30857353939315602</v>
      </c>
      <c r="W17" s="87">
        <v>-0.32720316456582998</v>
      </c>
      <c r="X17" s="87">
        <v>-0.44590560394046602</v>
      </c>
      <c r="Y17" s="87">
        <v>-0.27863467036337403</v>
      </c>
      <c r="Z17" s="87">
        <v>-0.27880168250340398</v>
      </c>
      <c r="AA17" s="87">
        <v>-0.26340718850943101</v>
      </c>
      <c r="AB17" s="87">
        <v>-0.328628811202553</v>
      </c>
      <c r="AC17" s="87">
        <v>-0.162663836390329</v>
      </c>
      <c r="AD17" s="87">
        <v>-0.159698563510734</v>
      </c>
      <c r="AE17" s="87">
        <v>0.140443942976749</v>
      </c>
      <c r="AF17" s="87">
        <v>0.20700083140453601</v>
      </c>
      <c r="AG17" s="87">
        <v>4.3523308836230602E-2</v>
      </c>
      <c r="AH17" s="87">
        <v>0.36500111177198502</v>
      </c>
      <c r="AI17" s="87">
        <v>-0.19103883403988201</v>
      </c>
      <c r="AJ17" s="87">
        <v>-0.32594512551946098</v>
      </c>
      <c r="AK17" s="87">
        <v>0.206289546401489</v>
      </c>
      <c r="AL17" s="87">
        <v>0.22785567644230001</v>
      </c>
      <c r="AM17" s="87">
        <v>0.21483850968075899</v>
      </c>
      <c r="AN17" s="87">
        <v>0.10014748965991099</v>
      </c>
      <c r="AO17" s="87">
        <v>0.315428279555165</v>
      </c>
      <c r="AP17" s="87">
        <v>-0.13622768553462</v>
      </c>
      <c r="AQ17" s="87">
        <v>0.25818438301458202</v>
      </c>
      <c r="AR17" s="87">
        <v>0.23021029684720401</v>
      </c>
      <c r="AS17" s="88">
        <v>-4.2073594732757701E-2</v>
      </c>
      <c r="AT17" s="82"/>
      <c r="AU17" s="82"/>
      <c r="AV17" s="82"/>
    </row>
    <row r="18" spans="1:48" s="72" customFormat="1" ht="14.25" customHeight="1" x14ac:dyDescent="0.35">
      <c r="A18" s="82"/>
      <c r="B18" s="85" t="s">
        <v>39</v>
      </c>
      <c r="C18" s="85" t="s">
        <v>78</v>
      </c>
      <c r="D18" s="89">
        <v>5.964959036714854E-3</v>
      </c>
      <c r="E18" s="112"/>
      <c r="F18" s="85" t="s">
        <v>39</v>
      </c>
      <c r="G18" s="86">
        <v>0.18206824177936901</v>
      </c>
      <c r="H18" s="87">
        <v>0.51291837599037504</v>
      </c>
      <c r="I18" s="87">
        <v>0.57107948347470605</v>
      </c>
      <c r="J18" s="87">
        <v>0.30060253279990901</v>
      </c>
      <c r="K18" s="87">
        <v>0.65511307509637395</v>
      </c>
      <c r="L18" s="87">
        <v>0.67853804885885005</v>
      </c>
      <c r="M18" s="87">
        <v>0.29414781472198798</v>
      </c>
      <c r="N18" s="87">
        <v>0.64329248839525399</v>
      </c>
      <c r="O18" s="87">
        <v>0.73048788387068297</v>
      </c>
      <c r="P18" s="87">
        <v>0.399318101676431</v>
      </c>
      <c r="Q18" s="87">
        <v>0.83284128486785103</v>
      </c>
      <c r="R18" s="87">
        <v>1</v>
      </c>
      <c r="S18" s="87">
        <v>1.0751123079087301E-2</v>
      </c>
      <c r="T18" s="87">
        <v>-0.29057205711913697</v>
      </c>
      <c r="U18" s="87">
        <v>-0.26551060925504899</v>
      </c>
      <c r="V18" s="87">
        <v>-0.26128129789999999</v>
      </c>
      <c r="W18" s="87">
        <v>-0.26162098829073299</v>
      </c>
      <c r="X18" s="87">
        <v>-0.348267194078758</v>
      </c>
      <c r="Y18" s="87">
        <v>-0.18912524619776599</v>
      </c>
      <c r="Z18" s="87">
        <v>-0.18938093862561101</v>
      </c>
      <c r="AA18" s="87">
        <v>-0.14996816982939001</v>
      </c>
      <c r="AB18" s="87">
        <v>-0.26432033171261599</v>
      </c>
      <c r="AC18" s="87">
        <v>-0.129355327180353</v>
      </c>
      <c r="AD18" s="87">
        <v>-6.0350356041400398E-2</v>
      </c>
      <c r="AE18" s="87">
        <v>0.15442553273055301</v>
      </c>
      <c r="AF18" s="87">
        <v>0.25130423384525702</v>
      </c>
      <c r="AG18" s="87">
        <v>3.0774126909868499E-2</v>
      </c>
      <c r="AH18" s="87">
        <v>0.30594621729236698</v>
      </c>
      <c r="AI18" s="87">
        <v>-0.140660719473468</v>
      </c>
      <c r="AJ18" s="87">
        <v>-0.280512705651975</v>
      </c>
      <c r="AK18" s="87">
        <v>0.12966106849185199</v>
      </c>
      <c r="AL18" s="87">
        <v>0.120349025845383</v>
      </c>
      <c r="AM18" s="87">
        <v>0.15139654198124</v>
      </c>
      <c r="AN18" s="87">
        <v>2.1879148809849501E-2</v>
      </c>
      <c r="AO18" s="87">
        <v>0.223279001737726</v>
      </c>
      <c r="AP18" s="87">
        <v>-0.128184030183528</v>
      </c>
      <c r="AQ18" s="87">
        <v>0.15525304205444401</v>
      </c>
      <c r="AR18" s="87">
        <v>0.105096998295422</v>
      </c>
      <c r="AS18" s="88">
        <v>-9.7735198433098608E-3</v>
      </c>
      <c r="AT18" s="82"/>
      <c r="AU18" s="82"/>
      <c r="AV18" s="82"/>
    </row>
    <row r="19" spans="1:48" s="72" customFormat="1" ht="14.25" customHeight="1" x14ac:dyDescent="0.35">
      <c r="A19" s="82"/>
      <c r="B19" s="85" t="s">
        <v>40</v>
      </c>
      <c r="C19" s="83" t="s">
        <v>79</v>
      </c>
      <c r="D19" s="89">
        <v>0.13838122178340731</v>
      </c>
      <c r="E19" s="90"/>
      <c r="F19" s="85" t="s">
        <v>40</v>
      </c>
      <c r="G19" s="86">
        <v>-4.4247031533226497E-2</v>
      </c>
      <c r="H19" s="87">
        <v>-0.16437476235564499</v>
      </c>
      <c r="I19" s="87">
        <v>-0.120675966024772</v>
      </c>
      <c r="J19" s="87">
        <v>-8.1522268973643702E-2</v>
      </c>
      <c r="K19" s="87">
        <v>-9.1419914221523901E-2</v>
      </c>
      <c r="L19" s="87">
        <v>-8.49198564089029E-2</v>
      </c>
      <c r="M19" s="87">
        <v>-0.17583018532306599</v>
      </c>
      <c r="N19" s="87">
        <v>-8.4438341252946997E-2</v>
      </c>
      <c r="O19" s="87">
        <v>-4.67160033164521E-2</v>
      </c>
      <c r="P19" s="87">
        <v>-2.7171271775514101E-2</v>
      </c>
      <c r="Q19" s="87">
        <v>1.5529094557215401E-2</v>
      </c>
      <c r="R19" s="87">
        <v>1.0751123079087301E-2</v>
      </c>
      <c r="S19" s="87">
        <v>1</v>
      </c>
      <c r="T19" s="87">
        <v>6.4702225089060303E-2</v>
      </c>
      <c r="U19" s="87">
        <v>-3.0832408191138898E-2</v>
      </c>
      <c r="V19" s="87">
        <v>-1.5908130300355499E-4</v>
      </c>
      <c r="W19" s="87">
        <v>-4.8696134710007801E-3</v>
      </c>
      <c r="X19" s="87">
        <v>1.9866862149740001E-2</v>
      </c>
      <c r="Y19" s="87">
        <v>8.4138568056491503E-2</v>
      </c>
      <c r="Z19" s="87">
        <v>7.8256334601721406E-2</v>
      </c>
      <c r="AA19" s="87">
        <v>4.5907645323551599E-2</v>
      </c>
      <c r="AB19" s="87">
        <v>7.2714398081210205E-2</v>
      </c>
      <c r="AC19" s="87">
        <v>-0.12212538464408799</v>
      </c>
      <c r="AD19" s="87">
        <v>7.5429084633557103E-2</v>
      </c>
      <c r="AE19" s="87">
        <v>-1.1121828956477E-2</v>
      </c>
      <c r="AF19" s="87">
        <v>-2.6237988363539098E-2</v>
      </c>
      <c r="AG19" s="87">
        <v>0.152323842368357</v>
      </c>
      <c r="AH19" s="87">
        <v>0.159528260946531</v>
      </c>
      <c r="AI19" s="87">
        <v>0.17804754859042601</v>
      </c>
      <c r="AJ19" s="87">
        <v>4.3645544956158203E-2</v>
      </c>
      <c r="AK19" s="87">
        <v>-0.26735438115870502</v>
      </c>
      <c r="AL19" s="87">
        <v>-0.24811621745229701</v>
      </c>
      <c r="AM19" s="87">
        <v>-0.26699147443083798</v>
      </c>
      <c r="AN19" s="87">
        <v>-0.256619340404937</v>
      </c>
      <c r="AO19" s="87">
        <v>-0.164162569131314</v>
      </c>
      <c r="AP19" s="87">
        <v>0.27944083379623103</v>
      </c>
      <c r="AQ19" s="87">
        <v>-6.2944009071393095E-2</v>
      </c>
      <c r="AR19" s="87">
        <v>-0.20088344129671101</v>
      </c>
      <c r="AS19" s="88">
        <v>-5.9487019311326397E-2</v>
      </c>
      <c r="AT19" s="82"/>
      <c r="AU19" s="82"/>
      <c r="AV19" s="82"/>
    </row>
    <row r="20" spans="1:48" s="72" customFormat="1" ht="14.25" customHeight="1" x14ac:dyDescent="0.35">
      <c r="A20" s="82"/>
      <c r="B20" s="85" t="s">
        <v>41</v>
      </c>
      <c r="C20" s="85" t="s">
        <v>80</v>
      </c>
      <c r="D20" s="89">
        <v>4.2059672659300355E-3</v>
      </c>
      <c r="E20" s="113"/>
      <c r="F20" s="85" t="s">
        <v>41</v>
      </c>
      <c r="G20" s="86">
        <v>-0.208326773317836</v>
      </c>
      <c r="H20" s="87">
        <v>-0.23857484410508401</v>
      </c>
      <c r="I20" s="87">
        <v>-0.21853001305168901</v>
      </c>
      <c r="J20" s="87">
        <v>-0.31459455231962702</v>
      </c>
      <c r="K20" s="87">
        <v>-0.31383421224875502</v>
      </c>
      <c r="L20" s="87">
        <v>-0.25037924287971502</v>
      </c>
      <c r="M20" s="87">
        <v>-0.407408867088563</v>
      </c>
      <c r="N20" s="87">
        <v>-0.43507819297463202</v>
      </c>
      <c r="O20" s="87">
        <v>-0.46924654254949999</v>
      </c>
      <c r="P20" s="87">
        <v>-0.29906733589850598</v>
      </c>
      <c r="Q20" s="87">
        <v>-0.344603216832922</v>
      </c>
      <c r="R20" s="87">
        <v>-0.29057205711913697</v>
      </c>
      <c r="S20" s="87">
        <v>6.4702225089060303E-2</v>
      </c>
      <c r="T20" s="87">
        <v>1</v>
      </c>
      <c r="U20" s="87">
        <v>0.85373891906871802</v>
      </c>
      <c r="V20" s="87">
        <v>0.83800475080779402</v>
      </c>
      <c r="W20" s="87">
        <v>0.80412064412364503</v>
      </c>
      <c r="X20" s="87">
        <v>0.63151800951488002</v>
      </c>
      <c r="Y20" s="87">
        <v>0.57328171910286596</v>
      </c>
      <c r="Z20" s="87">
        <v>0.68961097369407098</v>
      </c>
      <c r="AA20" s="87">
        <v>0.67139684979218095</v>
      </c>
      <c r="AB20" s="87">
        <v>0.23198591989925499</v>
      </c>
      <c r="AC20" s="87">
        <v>0.26612997579662301</v>
      </c>
      <c r="AD20" s="87">
        <v>0.51533514460331098</v>
      </c>
      <c r="AE20" s="87">
        <v>0.11479803402847499</v>
      </c>
      <c r="AF20" s="87">
        <v>-5.7295616213253603E-2</v>
      </c>
      <c r="AG20" s="87">
        <v>0.188428729768054</v>
      </c>
      <c r="AH20" s="87">
        <v>-0.175869348502039</v>
      </c>
      <c r="AI20" s="87">
        <v>0.29631209595588298</v>
      </c>
      <c r="AJ20" s="87">
        <v>0.35273959577478597</v>
      </c>
      <c r="AK20" s="87">
        <v>-0.407823710379835</v>
      </c>
      <c r="AL20" s="87">
        <v>-0.56520057221390896</v>
      </c>
      <c r="AM20" s="87">
        <v>-0.58623029561528195</v>
      </c>
      <c r="AN20" s="87">
        <v>-0.537601335056067</v>
      </c>
      <c r="AO20" s="87">
        <v>-0.50199033526751202</v>
      </c>
      <c r="AP20" s="87">
        <v>0.45487038817241199</v>
      </c>
      <c r="AQ20" s="87">
        <v>-0.63193937721316495</v>
      </c>
      <c r="AR20" s="87">
        <v>-0.515698481811528</v>
      </c>
      <c r="AS20" s="88">
        <v>-0.27385251490520901</v>
      </c>
      <c r="AT20" s="82"/>
      <c r="AU20" s="82"/>
      <c r="AV20" s="82"/>
    </row>
    <row r="21" spans="1:48" s="72" customFormat="1" ht="14.25" customHeight="1" x14ac:dyDescent="0.35">
      <c r="A21" s="82"/>
      <c r="B21" s="85" t="s">
        <v>42</v>
      </c>
      <c r="C21" s="83" t="s">
        <v>81</v>
      </c>
      <c r="D21" s="89">
        <v>4.6003292641653816E-3</v>
      </c>
      <c r="E21" s="113"/>
      <c r="F21" s="85" t="s">
        <v>42</v>
      </c>
      <c r="G21" s="86">
        <v>-0.20842254857804601</v>
      </c>
      <c r="H21" s="87">
        <v>-0.15590616131146101</v>
      </c>
      <c r="I21" s="87">
        <v>-0.17688092271948799</v>
      </c>
      <c r="J21" s="87">
        <v>-0.33360689042714298</v>
      </c>
      <c r="K21" s="87">
        <v>-0.281374435547247</v>
      </c>
      <c r="L21" s="87">
        <v>-0.24291435931113101</v>
      </c>
      <c r="M21" s="87">
        <v>-0.46657865872418203</v>
      </c>
      <c r="N21" s="87">
        <v>-0.443001864897485</v>
      </c>
      <c r="O21" s="87">
        <v>-0.46455543281165201</v>
      </c>
      <c r="P21" s="87">
        <v>-0.37902222024368698</v>
      </c>
      <c r="Q21" s="87">
        <v>-0.33858348200502397</v>
      </c>
      <c r="R21" s="87">
        <v>-0.26551060925504899</v>
      </c>
      <c r="S21" s="87">
        <v>-3.0832408191138898E-2</v>
      </c>
      <c r="T21" s="87">
        <v>0.85373891906871802</v>
      </c>
      <c r="U21" s="87">
        <v>1</v>
      </c>
      <c r="V21" s="87">
        <v>0.95474559549122295</v>
      </c>
      <c r="W21" s="87">
        <v>0.93652372870489597</v>
      </c>
      <c r="X21" s="87">
        <v>0.73898884520486097</v>
      </c>
      <c r="Y21" s="87">
        <v>0.73076225946686202</v>
      </c>
      <c r="Z21" s="87">
        <v>0.78783093362866197</v>
      </c>
      <c r="AA21" s="87">
        <v>0.793218088565251</v>
      </c>
      <c r="AB21" s="87">
        <v>0.26672555045162999</v>
      </c>
      <c r="AC21" s="87">
        <v>0.22850859913857599</v>
      </c>
      <c r="AD21" s="87">
        <v>0.57770417893742498</v>
      </c>
      <c r="AE21" s="87">
        <v>2.6186865161190098E-3</v>
      </c>
      <c r="AF21" s="87">
        <v>-0.14370091458120501</v>
      </c>
      <c r="AG21" s="87">
        <v>0.13715956448924599</v>
      </c>
      <c r="AH21" s="87">
        <v>-0.27420228905232202</v>
      </c>
      <c r="AI21" s="87">
        <v>0.30431503783306102</v>
      </c>
      <c r="AJ21" s="87">
        <v>0.45123812285499898</v>
      </c>
      <c r="AK21" s="87">
        <v>-0.43019855878373098</v>
      </c>
      <c r="AL21" s="87">
        <v>-0.58441279100186405</v>
      </c>
      <c r="AM21" s="87">
        <v>-0.614027553408098</v>
      </c>
      <c r="AN21" s="87">
        <v>-0.556852371814474</v>
      </c>
      <c r="AO21" s="87">
        <v>-0.49792359547773402</v>
      </c>
      <c r="AP21" s="87">
        <v>0.44055972716000702</v>
      </c>
      <c r="AQ21" s="87">
        <v>-0.681592617633905</v>
      </c>
      <c r="AR21" s="87">
        <v>-0.58724387763779695</v>
      </c>
      <c r="AS21" s="88">
        <v>-0.33818310647977601</v>
      </c>
      <c r="AT21" s="82"/>
      <c r="AU21" s="82"/>
      <c r="AV21" s="82"/>
    </row>
    <row r="22" spans="1:48" s="72" customFormat="1" ht="14.25" customHeight="1" x14ac:dyDescent="0.35">
      <c r="A22" s="82"/>
      <c r="B22" s="85" t="s">
        <v>43</v>
      </c>
      <c r="C22" s="85" t="s">
        <v>82</v>
      </c>
      <c r="D22" s="89">
        <v>5.6386796670599253E-3</v>
      </c>
      <c r="E22" s="113"/>
      <c r="F22" s="85" t="s">
        <v>43</v>
      </c>
      <c r="G22" s="86">
        <v>-0.178942397166026</v>
      </c>
      <c r="H22" s="87">
        <v>-0.13666354487360299</v>
      </c>
      <c r="I22" s="87">
        <v>-0.159508310008452</v>
      </c>
      <c r="J22" s="87">
        <v>-0.33844385580221098</v>
      </c>
      <c r="K22" s="87">
        <v>-0.26484205434236102</v>
      </c>
      <c r="L22" s="87">
        <v>-0.23177679049321201</v>
      </c>
      <c r="M22" s="87">
        <v>-0.45529502779643199</v>
      </c>
      <c r="N22" s="87">
        <v>-0.40231341891542499</v>
      </c>
      <c r="O22" s="87">
        <v>-0.44142590872318199</v>
      </c>
      <c r="P22" s="87">
        <v>-0.36986700210752499</v>
      </c>
      <c r="Q22" s="87">
        <v>-0.30857353939315602</v>
      </c>
      <c r="R22" s="87">
        <v>-0.26128129789999999</v>
      </c>
      <c r="S22" s="87">
        <v>-1.5908130300355499E-4</v>
      </c>
      <c r="T22" s="87">
        <v>0.83800475080779402</v>
      </c>
      <c r="U22" s="87">
        <v>0.95474559549122295</v>
      </c>
      <c r="V22" s="87">
        <v>1</v>
      </c>
      <c r="W22" s="87">
        <v>0.97427655368825805</v>
      </c>
      <c r="X22" s="87">
        <v>0.72756479122471696</v>
      </c>
      <c r="Y22" s="87">
        <v>0.72530235639896401</v>
      </c>
      <c r="Z22" s="87">
        <v>0.795876267532445</v>
      </c>
      <c r="AA22" s="87">
        <v>0.80503438984374798</v>
      </c>
      <c r="AB22" s="87">
        <v>0.25673677338713902</v>
      </c>
      <c r="AC22" s="87">
        <v>0.213552260727979</v>
      </c>
      <c r="AD22" s="87">
        <v>0.57183344950777604</v>
      </c>
      <c r="AE22" s="87">
        <v>6.7218803535060399E-3</v>
      </c>
      <c r="AF22" s="87">
        <v>-0.13799726219396399</v>
      </c>
      <c r="AG22" s="87">
        <v>0.154314099403451</v>
      </c>
      <c r="AH22" s="87">
        <v>-0.23462192160275699</v>
      </c>
      <c r="AI22" s="87">
        <v>0.300615828248607</v>
      </c>
      <c r="AJ22" s="87">
        <v>0.432253719576152</v>
      </c>
      <c r="AK22" s="87">
        <v>-0.40787107321105798</v>
      </c>
      <c r="AL22" s="87">
        <v>-0.58047095044463803</v>
      </c>
      <c r="AM22" s="87">
        <v>-0.60445414186611501</v>
      </c>
      <c r="AN22" s="87">
        <v>-0.55135319455535603</v>
      </c>
      <c r="AO22" s="87">
        <v>-0.49738517181868702</v>
      </c>
      <c r="AP22" s="87">
        <v>0.42907704747431602</v>
      </c>
      <c r="AQ22" s="87">
        <v>-0.70004113368930698</v>
      </c>
      <c r="AR22" s="87">
        <v>-0.59102497172083501</v>
      </c>
      <c r="AS22" s="88">
        <v>-0.34306801852570801</v>
      </c>
      <c r="AT22" s="82"/>
      <c r="AU22" s="82"/>
      <c r="AV22" s="82"/>
    </row>
    <row r="23" spans="1:48" s="72" customFormat="1" ht="14.25" customHeight="1" x14ac:dyDescent="0.35">
      <c r="A23" s="82"/>
      <c r="B23" s="85" t="s">
        <v>44</v>
      </c>
      <c r="C23" s="83" t="s">
        <v>83</v>
      </c>
      <c r="D23" s="89">
        <v>8.3804953500078525E-3</v>
      </c>
      <c r="E23" s="113"/>
      <c r="F23" s="85" t="s">
        <v>44</v>
      </c>
      <c r="G23" s="86">
        <v>-0.18015205267426401</v>
      </c>
      <c r="H23" s="87">
        <v>-0.130964508552225</v>
      </c>
      <c r="I23" s="87">
        <v>-0.16016409451230701</v>
      </c>
      <c r="J23" s="87">
        <v>-0.374005133528718</v>
      </c>
      <c r="K23" s="87">
        <v>-0.279861995069903</v>
      </c>
      <c r="L23" s="87">
        <v>-0.24458744261735799</v>
      </c>
      <c r="M23" s="87">
        <v>-0.45652938872876903</v>
      </c>
      <c r="N23" s="87">
        <v>-0.42258087798112798</v>
      </c>
      <c r="O23" s="87">
        <v>-0.45227688221927898</v>
      </c>
      <c r="P23" s="87">
        <v>-0.40321881651700803</v>
      </c>
      <c r="Q23" s="87">
        <v>-0.32720316456582899</v>
      </c>
      <c r="R23" s="87">
        <v>-0.26162098829073299</v>
      </c>
      <c r="S23" s="87">
        <v>-4.8696134710007801E-3</v>
      </c>
      <c r="T23" s="87">
        <v>0.80412064412364503</v>
      </c>
      <c r="U23" s="87">
        <v>0.93652372870489597</v>
      </c>
      <c r="V23" s="87">
        <v>0.97427655368825805</v>
      </c>
      <c r="W23" s="87">
        <v>1</v>
      </c>
      <c r="X23" s="87">
        <v>0.78946888417510197</v>
      </c>
      <c r="Y23" s="87">
        <v>0.75555301999940505</v>
      </c>
      <c r="Z23" s="87">
        <v>0.82854484517134197</v>
      </c>
      <c r="AA23" s="87">
        <v>0.83520636594767805</v>
      </c>
      <c r="AB23" s="87">
        <v>0.298604556092955</v>
      </c>
      <c r="AC23" s="87">
        <v>0.203540549405237</v>
      </c>
      <c r="AD23" s="87">
        <v>0.58206885858993396</v>
      </c>
      <c r="AE23" s="87">
        <v>-3.2378760937848E-2</v>
      </c>
      <c r="AF23" s="87">
        <v>-0.167442145018668</v>
      </c>
      <c r="AG23" s="87">
        <v>0.15903480955650701</v>
      </c>
      <c r="AH23" s="87">
        <v>-0.25037071540792</v>
      </c>
      <c r="AI23" s="87">
        <v>0.30855929372936403</v>
      </c>
      <c r="AJ23" s="87">
        <v>0.45447475037988799</v>
      </c>
      <c r="AK23" s="87">
        <v>-0.449578500747979</v>
      </c>
      <c r="AL23" s="87">
        <v>-0.62820085422352201</v>
      </c>
      <c r="AM23" s="87">
        <v>-0.65049409019661097</v>
      </c>
      <c r="AN23" s="87">
        <v>-0.58754860712702905</v>
      </c>
      <c r="AO23" s="87">
        <v>-0.52940555200817196</v>
      </c>
      <c r="AP23" s="87">
        <v>0.43863308247023303</v>
      </c>
      <c r="AQ23" s="87">
        <v>-0.72844335311133701</v>
      </c>
      <c r="AR23" s="87">
        <v>-0.655290253421146</v>
      </c>
      <c r="AS23" s="88">
        <v>-0.368786984161109</v>
      </c>
      <c r="AT23" s="82"/>
      <c r="AU23" s="82"/>
      <c r="AV23" s="82"/>
    </row>
    <row r="24" spans="1:48" s="72" customFormat="1" ht="14.25" customHeight="1" x14ac:dyDescent="0.35">
      <c r="A24" s="82"/>
      <c r="B24" s="85" t="s">
        <v>45</v>
      </c>
      <c r="C24" s="85" t="s">
        <v>84</v>
      </c>
      <c r="D24" s="89">
        <v>1.2656083583907232E-2</v>
      </c>
      <c r="E24" s="113"/>
      <c r="F24" s="85" t="s">
        <v>45</v>
      </c>
      <c r="G24" s="86">
        <v>-0.31670683807091499</v>
      </c>
      <c r="H24" s="87">
        <v>-0.25061162684355098</v>
      </c>
      <c r="I24" s="87">
        <v>-0.27299784698859297</v>
      </c>
      <c r="J24" s="87">
        <v>-0.47987321518772003</v>
      </c>
      <c r="K24" s="87">
        <v>-0.39832771429581099</v>
      </c>
      <c r="L24" s="87">
        <v>-0.31866079611938802</v>
      </c>
      <c r="M24" s="87">
        <v>-0.57802757491236401</v>
      </c>
      <c r="N24" s="87">
        <v>-0.58220198344426499</v>
      </c>
      <c r="O24" s="87">
        <v>-0.53251566499323899</v>
      </c>
      <c r="P24" s="87">
        <v>-0.56583987516301004</v>
      </c>
      <c r="Q24" s="87">
        <v>-0.44590560394046602</v>
      </c>
      <c r="R24" s="87">
        <v>-0.348267194078758</v>
      </c>
      <c r="S24" s="87">
        <v>1.9866862149740001E-2</v>
      </c>
      <c r="T24" s="87">
        <v>0.63151800951488002</v>
      </c>
      <c r="U24" s="87">
        <v>0.73898884520486097</v>
      </c>
      <c r="V24" s="87">
        <v>0.72756479122471696</v>
      </c>
      <c r="W24" s="87">
        <v>0.78946888417510197</v>
      </c>
      <c r="X24" s="87">
        <v>1</v>
      </c>
      <c r="Y24" s="87">
        <v>0.715352734012766</v>
      </c>
      <c r="Z24" s="87">
        <v>0.73645017053434303</v>
      </c>
      <c r="AA24" s="87">
        <v>0.76667777480314303</v>
      </c>
      <c r="AB24" s="87">
        <v>0.277915135842071</v>
      </c>
      <c r="AC24" s="87">
        <v>0.203444183397928</v>
      </c>
      <c r="AD24" s="87">
        <v>0.50538069309850997</v>
      </c>
      <c r="AE24" s="87">
        <v>-6.3356729680482393E-2</v>
      </c>
      <c r="AF24" s="87">
        <v>-0.220812824535009</v>
      </c>
      <c r="AG24" s="87">
        <v>-1.54109773472629E-2</v>
      </c>
      <c r="AH24" s="87">
        <v>-0.41605977871853</v>
      </c>
      <c r="AI24" s="87">
        <v>0.26573420626049199</v>
      </c>
      <c r="AJ24" s="87">
        <v>0.422817907921262</v>
      </c>
      <c r="AK24" s="87">
        <v>-0.57794541982430003</v>
      </c>
      <c r="AL24" s="87">
        <v>-0.66207324264434697</v>
      </c>
      <c r="AM24" s="87">
        <v>-0.67008197251481205</v>
      </c>
      <c r="AN24" s="87">
        <v>-0.56111564592932694</v>
      </c>
      <c r="AO24" s="87">
        <v>-0.58111690152207096</v>
      </c>
      <c r="AP24" s="87">
        <v>0.42248374588251902</v>
      </c>
      <c r="AQ24" s="87">
        <v>-0.70783304219114795</v>
      </c>
      <c r="AR24" s="87">
        <v>-0.71965263723563599</v>
      </c>
      <c r="AS24" s="88">
        <v>-0.379562029045934</v>
      </c>
      <c r="AT24" s="82"/>
      <c r="AU24" s="82"/>
      <c r="AV24" s="82"/>
    </row>
    <row r="25" spans="1:48" s="72" customFormat="1" ht="14.25" customHeight="1" x14ac:dyDescent="0.35">
      <c r="A25" s="82"/>
      <c r="B25" s="85" t="s">
        <v>46</v>
      </c>
      <c r="C25" s="83" t="s">
        <v>85</v>
      </c>
      <c r="D25" s="89">
        <v>4.4299453836926118E-3</v>
      </c>
      <c r="E25" s="113"/>
      <c r="F25" s="85" t="s">
        <v>46</v>
      </c>
      <c r="G25" s="86">
        <v>-0.157128815228815</v>
      </c>
      <c r="H25" s="87">
        <v>-4.08621472348311E-2</v>
      </c>
      <c r="I25" s="87">
        <v>-7.9606491174154206E-2</v>
      </c>
      <c r="J25" s="87">
        <v>-0.24969686147834</v>
      </c>
      <c r="K25" s="87">
        <v>-0.221903782952903</v>
      </c>
      <c r="L25" s="87">
        <v>-0.16021373840904199</v>
      </c>
      <c r="M25" s="87">
        <v>-0.40608543207699299</v>
      </c>
      <c r="N25" s="87">
        <v>-0.39103767023688901</v>
      </c>
      <c r="O25" s="87">
        <v>-0.36551563457685099</v>
      </c>
      <c r="P25" s="87">
        <v>-0.336928421601283</v>
      </c>
      <c r="Q25" s="87">
        <v>-0.27863467036337403</v>
      </c>
      <c r="R25" s="87">
        <v>-0.18912524619776599</v>
      </c>
      <c r="S25" s="87">
        <v>8.4138568056491503E-2</v>
      </c>
      <c r="T25" s="87">
        <v>0.57328171910286596</v>
      </c>
      <c r="U25" s="87">
        <v>0.73076225946686202</v>
      </c>
      <c r="V25" s="87">
        <v>0.72530235639896401</v>
      </c>
      <c r="W25" s="87">
        <v>0.75555301999940505</v>
      </c>
      <c r="X25" s="87">
        <v>0.715352734012766</v>
      </c>
      <c r="Y25" s="87">
        <v>1</v>
      </c>
      <c r="Z25" s="87">
        <v>0.85915069088672402</v>
      </c>
      <c r="AA25" s="87">
        <v>0.80982576354192604</v>
      </c>
      <c r="AB25" s="87">
        <v>0.38754366080418001</v>
      </c>
      <c r="AC25" s="87">
        <v>0.12151688993397899</v>
      </c>
      <c r="AD25" s="87">
        <v>0.54784403859825104</v>
      </c>
      <c r="AE25" s="87">
        <v>-9.5057312693233503E-2</v>
      </c>
      <c r="AF25" s="87">
        <v>-0.16550610116747</v>
      </c>
      <c r="AG25" s="87">
        <v>8.0477417303918899E-3</v>
      </c>
      <c r="AH25" s="87">
        <v>-0.27841745681357</v>
      </c>
      <c r="AI25" s="87">
        <v>0.18376694429319501</v>
      </c>
      <c r="AJ25" s="87">
        <v>0.370030000353268</v>
      </c>
      <c r="AK25" s="87">
        <v>-0.46162245713663103</v>
      </c>
      <c r="AL25" s="87">
        <v>-0.57827164422995703</v>
      </c>
      <c r="AM25" s="87">
        <v>-0.57790178821134797</v>
      </c>
      <c r="AN25" s="87">
        <v>-0.51811726595667396</v>
      </c>
      <c r="AO25" s="87">
        <v>-0.43829730460765098</v>
      </c>
      <c r="AP25" s="87">
        <v>0.38547566939125799</v>
      </c>
      <c r="AQ25" s="87">
        <v>-0.64155964981205305</v>
      </c>
      <c r="AR25" s="87">
        <v>-0.62774897136821695</v>
      </c>
      <c r="AS25" s="88">
        <v>-0.32098428335539397</v>
      </c>
      <c r="AT25" s="82"/>
      <c r="AU25" s="82"/>
      <c r="AV25" s="82"/>
    </row>
    <row r="26" spans="1:48" s="72" customFormat="1" ht="14.25" customHeight="1" x14ac:dyDescent="0.35">
      <c r="A26" s="82"/>
      <c r="B26" s="85" t="s">
        <v>47</v>
      </c>
      <c r="C26" s="85" t="s">
        <v>86</v>
      </c>
      <c r="D26" s="89">
        <v>5.6825794110543816E-3</v>
      </c>
      <c r="E26" s="113"/>
      <c r="F26" s="85" t="s">
        <v>47</v>
      </c>
      <c r="G26" s="86">
        <v>-0.169483266881017</v>
      </c>
      <c r="H26" s="87">
        <v>-0.103559724816203</v>
      </c>
      <c r="I26" s="87">
        <v>-0.11971599824503699</v>
      </c>
      <c r="J26" s="87">
        <v>-0.35781961806340001</v>
      </c>
      <c r="K26" s="87">
        <v>-0.26569745893316599</v>
      </c>
      <c r="L26" s="87">
        <v>-0.22553085243669099</v>
      </c>
      <c r="M26" s="87">
        <v>-0.36986925091434703</v>
      </c>
      <c r="N26" s="87">
        <v>-0.37976497892003203</v>
      </c>
      <c r="O26" s="87">
        <v>-0.39496688986981598</v>
      </c>
      <c r="P26" s="87">
        <v>-0.35873081796978301</v>
      </c>
      <c r="Q26" s="87">
        <v>-0.27880168250340398</v>
      </c>
      <c r="R26" s="87">
        <v>-0.18938093862561101</v>
      </c>
      <c r="S26" s="87">
        <v>7.8256334601721295E-2</v>
      </c>
      <c r="T26" s="87">
        <v>0.68961097369407098</v>
      </c>
      <c r="U26" s="87">
        <v>0.78783093362866197</v>
      </c>
      <c r="V26" s="87">
        <v>0.795876267532445</v>
      </c>
      <c r="W26" s="87">
        <v>0.82854484517134197</v>
      </c>
      <c r="X26" s="87">
        <v>0.73645017053434303</v>
      </c>
      <c r="Y26" s="87">
        <v>0.85915069088672402</v>
      </c>
      <c r="Z26" s="87">
        <v>1</v>
      </c>
      <c r="AA26" s="87">
        <v>0.94287265342788795</v>
      </c>
      <c r="AB26" s="87">
        <v>0.43120751485162501</v>
      </c>
      <c r="AC26" s="87">
        <v>0.19365706894592399</v>
      </c>
      <c r="AD26" s="87">
        <v>0.56978595063193005</v>
      </c>
      <c r="AE26" s="87">
        <v>-1.31056466159826E-2</v>
      </c>
      <c r="AF26" s="87">
        <v>-0.16359585569469801</v>
      </c>
      <c r="AG26" s="87">
        <v>0.163533355404857</v>
      </c>
      <c r="AH26" s="87">
        <v>-0.20269543859898001</v>
      </c>
      <c r="AI26" s="87">
        <v>0.328584557745703</v>
      </c>
      <c r="AJ26" s="87">
        <v>0.43640584825804102</v>
      </c>
      <c r="AK26" s="87">
        <v>-0.51143807581232004</v>
      </c>
      <c r="AL26" s="87">
        <v>-0.67315468557151903</v>
      </c>
      <c r="AM26" s="87">
        <v>-0.65497187696478698</v>
      </c>
      <c r="AN26" s="87">
        <v>-0.58770856630146495</v>
      </c>
      <c r="AO26" s="87">
        <v>-0.51801584385710198</v>
      </c>
      <c r="AP26" s="87">
        <v>0.41618132976178202</v>
      </c>
      <c r="AQ26" s="87">
        <v>-0.67416117072691994</v>
      </c>
      <c r="AR26" s="87">
        <v>-0.68062931729399001</v>
      </c>
      <c r="AS26" s="88">
        <v>-0.32849331669989201</v>
      </c>
      <c r="AT26" s="82"/>
      <c r="AU26" s="82"/>
      <c r="AV26" s="82"/>
    </row>
    <row r="27" spans="1:48" s="72" customFormat="1" ht="14.25" customHeight="1" x14ac:dyDescent="0.35">
      <c r="A27" s="82"/>
      <c r="B27" s="85" t="s">
        <v>48</v>
      </c>
      <c r="C27" s="83" t="s">
        <v>87</v>
      </c>
      <c r="D27" s="89">
        <v>7.5193177036396615E-3</v>
      </c>
      <c r="E27" s="113"/>
      <c r="F27" s="85" t="s">
        <v>48</v>
      </c>
      <c r="G27" s="86">
        <v>-0.20716092920590901</v>
      </c>
      <c r="H27" s="87">
        <v>-8.3875667219572805E-2</v>
      </c>
      <c r="I27" s="87">
        <v>-9.3267200813277606E-2</v>
      </c>
      <c r="J27" s="87">
        <v>-0.402086318125144</v>
      </c>
      <c r="K27" s="87">
        <v>-0.25586469273614598</v>
      </c>
      <c r="L27" s="87">
        <v>-0.19815662649430801</v>
      </c>
      <c r="M27" s="87">
        <v>-0.40823572321831397</v>
      </c>
      <c r="N27" s="87">
        <v>-0.367999255837131</v>
      </c>
      <c r="O27" s="87">
        <v>-0.36669506333017199</v>
      </c>
      <c r="P27" s="87">
        <v>-0.41701475003806199</v>
      </c>
      <c r="Q27" s="87">
        <v>-0.26340718850943101</v>
      </c>
      <c r="R27" s="87">
        <v>-0.14996816982939001</v>
      </c>
      <c r="S27" s="87">
        <v>4.5907645323551599E-2</v>
      </c>
      <c r="T27" s="87">
        <v>0.67139684979218095</v>
      </c>
      <c r="U27" s="87">
        <v>0.793218088565251</v>
      </c>
      <c r="V27" s="87">
        <v>0.80503438984374798</v>
      </c>
      <c r="W27" s="87">
        <v>0.83520636594767805</v>
      </c>
      <c r="X27" s="87">
        <v>0.76667777480314303</v>
      </c>
      <c r="Y27" s="87">
        <v>0.80982576354192604</v>
      </c>
      <c r="Z27" s="87">
        <v>0.94287265342788795</v>
      </c>
      <c r="AA27" s="87">
        <v>1</v>
      </c>
      <c r="AB27" s="87">
        <v>0.32815747230964298</v>
      </c>
      <c r="AC27" s="87">
        <v>0.195517132699081</v>
      </c>
      <c r="AD27" s="87">
        <v>0.57288525643647403</v>
      </c>
      <c r="AE27" s="87">
        <v>-1.08383950352025E-2</v>
      </c>
      <c r="AF27" s="87">
        <v>-0.168057725974119</v>
      </c>
      <c r="AG27" s="87">
        <v>0.13150376362796001</v>
      </c>
      <c r="AH27" s="87">
        <v>-0.24297668008547199</v>
      </c>
      <c r="AI27" s="87">
        <v>0.30663830752287302</v>
      </c>
      <c r="AJ27" s="87">
        <v>0.39655996407482602</v>
      </c>
      <c r="AK27" s="87">
        <v>-0.53415242943194297</v>
      </c>
      <c r="AL27" s="87">
        <v>-0.67683085337405202</v>
      </c>
      <c r="AM27" s="87">
        <v>-0.64725324796335404</v>
      </c>
      <c r="AN27" s="87">
        <v>-0.60385166169474602</v>
      </c>
      <c r="AO27" s="87">
        <v>-0.50412232455264006</v>
      </c>
      <c r="AP27" s="87">
        <v>0.37885260652268798</v>
      </c>
      <c r="AQ27" s="87">
        <v>-0.68883651678918101</v>
      </c>
      <c r="AR27" s="87">
        <v>-0.67569017667852005</v>
      </c>
      <c r="AS27" s="88">
        <v>-0.33064574845248201</v>
      </c>
      <c r="AT27" s="82"/>
      <c r="AU27" s="82"/>
      <c r="AV27" s="82"/>
    </row>
    <row r="28" spans="1:48" s="72" customFormat="1" ht="14.25" customHeight="1" x14ac:dyDescent="0.35">
      <c r="A28" s="82"/>
      <c r="B28" s="85" t="s">
        <v>49</v>
      </c>
      <c r="C28" s="85" t="s">
        <v>88</v>
      </c>
      <c r="D28" s="89">
        <v>3.6609174896662291E-3</v>
      </c>
      <c r="E28" s="113"/>
      <c r="F28" s="85" t="s">
        <v>49</v>
      </c>
      <c r="G28" s="86">
        <v>-0.17718843205294499</v>
      </c>
      <c r="H28" s="87">
        <v>-0.17621851117954901</v>
      </c>
      <c r="I28" s="87">
        <v>-0.178199763180696</v>
      </c>
      <c r="J28" s="87">
        <v>-0.31646088826158603</v>
      </c>
      <c r="K28" s="87">
        <v>-0.34853279612271099</v>
      </c>
      <c r="L28" s="87">
        <v>-0.33707686919360202</v>
      </c>
      <c r="M28" s="87">
        <v>-0.192891790039802</v>
      </c>
      <c r="N28" s="87">
        <v>-0.29043228432761897</v>
      </c>
      <c r="O28" s="87">
        <v>-0.29833642420731898</v>
      </c>
      <c r="P28" s="87">
        <v>-0.26411513684408799</v>
      </c>
      <c r="Q28" s="87">
        <v>-0.328628811202553</v>
      </c>
      <c r="R28" s="87">
        <v>-0.26432033171261599</v>
      </c>
      <c r="S28" s="87">
        <v>7.2714398081210205E-2</v>
      </c>
      <c r="T28" s="87">
        <v>0.23198591989925499</v>
      </c>
      <c r="U28" s="87">
        <v>0.26672555045162999</v>
      </c>
      <c r="V28" s="87">
        <v>0.25673677338713902</v>
      </c>
      <c r="W28" s="87">
        <v>0.298604556092955</v>
      </c>
      <c r="X28" s="87">
        <v>0.277915135842071</v>
      </c>
      <c r="Y28" s="87">
        <v>0.38754366080418001</v>
      </c>
      <c r="Z28" s="87">
        <v>0.43120751485162501</v>
      </c>
      <c r="AA28" s="87">
        <v>0.32815747230964298</v>
      </c>
      <c r="AB28" s="87">
        <v>1</v>
      </c>
      <c r="AC28" s="87">
        <v>0.112287981351475</v>
      </c>
      <c r="AD28" s="87">
        <v>0.19928316567125301</v>
      </c>
      <c r="AE28" s="87">
        <v>-1.81444064190927E-2</v>
      </c>
      <c r="AF28" s="87">
        <v>-0.25930853294632999</v>
      </c>
      <c r="AG28" s="87">
        <v>0.14365362058316999</v>
      </c>
      <c r="AH28" s="87">
        <v>-9.82417993229317E-2</v>
      </c>
      <c r="AI28" s="87">
        <v>0.307759608647796</v>
      </c>
      <c r="AJ28" s="87">
        <v>0.29928619585757499</v>
      </c>
      <c r="AK28" s="87">
        <v>-0.32733005684677802</v>
      </c>
      <c r="AL28" s="87">
        <v>-0.39378637113819098</v>
      </c>
      <c r="AM28" s="87">
        <v>-0.33133869010330202</v>
      </c>
      <c r="AN28" s="87">
        <v>-0.31614082444025599</v>
      </c>
      <c r="AO28" s="87">
        <v>-0.34449145935969799</v>
      </c>
      <c r="AP28" s="87">
        <v>0.30094939613076199</v>
      </c>
      <c r="AQ28" s="87">
        <v>-0.28981180363501702</v>
      </c>
      <c r="AR28" s="87">
        <v>-0.26560276570324098</v>
      </c>
      <c r="AS28" s="88">
        <v>-0.12981602157814801</v>
      </c>
      <c r="AT28" s="82"/>
      <c r="AU28" s="82"/>
      <c r="AV28" s="82"/>
    </row>
    <row r="29" spans="1:48" s="72" customFormat="1" ht="14.25" customHeight="1" x14ac:dyDescent="0.35">
      <c r="A29" s="82"/>
      <c r="B29" s="85" t="s">
        <v>50</v>
      </c>
      <c r="C29" s="83" t="s">
        <v>89</v>
      </c>
      <c r="D29" s="89">
        <v>1.9374058303100513E-3</v>
      </c>
      <c r="E29" s="113"/>
      <c r="F29" s="85" t="s">
        <v>50</v>
      </c>
      <c r="G29" s="86">
        <v>-0.27657523083368901</v>
      </c>
      <c r="H29" s="87">
        <v>-0.25193809170425502</v>
      </c>
      <c r="I29" s="87">
        <v>-7.6369978755033902E-2</v>
      </c>
      <c r="J29" s="87">
        <v>-0.19322751892772599</v>
      </c>
      <c r="K29" s="87">
        <v>-0.13127157697897601</v>
      </c>
      <c r="L29" s="87">
        <v>-7.0989769425129301E-2</v>
      </c>
      <c r="M29" s="87">
        <v>-0.117393936006969</v>
      </c>
      <c r="N29" s="87">
        <v>-0.167109982552678</v>
      </c>
      <c r="O29" s="87">
        <v>-0.21912788637994199</v>
      </c>
      <c r="P29" s="87">
        <v>-0.144420909639496</v>
      </c>
      <c r="Q29" s="87">
        <v>-0.162663836390329</v>
      </c>
      <c r="R29" s="87">
        <v>-0.129355327180353</v>
      </c>
      <c r="S29" s="87">
        <v>-0.12212538464408799</v>
      </c>
      <c r="T29" s="87">
        <v>0.26612997579662301</v>
      </c>
      <c r="U29" s="87">
        <v>0.22850859913857599</v>
      </c>
      <c r="V29" s="87">
        <v>0.213552260727979</v>
      </c>
      <c r="W29" s="87">
        <v>0.203540549405237</v>
      </c>
      <c r="X29" s="87">
        <v>0.203444183397928</v>
      </c>
      <c r="Y29" s="87">
        <v>0.12151688993397899</v>
      </c>
      <c r="Z29" s="87">
        <v>0.19365706894592399</v>
      </c>
      <c r="AA29" s="87">
        <v>0.195517132699081</v>
      </c>
      <c r="AB29" s="87">
        <v>0.112287981351475</v>
      </c>
      <c r="AC29" s="87">
        <v>1</v>
      </c>
      <c r="AD29" s="87">
        <v>0.53953439046099405</v>
      </c>
      <c r="AE29" s="87">
        <v>0.68126140503797294</v>
      </c>
      <c r="AF29" s="87">
        <v>-0.37214762594892697</v>
      </c>
      <c r="AG29" s="87">
        <v>-0.22921911715319701</v>
      </c>
      <c r="AH29" s="87">
        <v>-0.36601218876700597</v>
      </c>
      <c r="AI29" s="87">
        <v>-0.13138690640376899</v>
      </c>
      <c r="AJ29" s="87">
        <v>0.23449961304842401</v>
      </c>
      <c r="AK29" s="87">
        <v>-0.257809769512516</v>
      </c>
      <c r="AL29" s="87">
        <v>-0.16436545868937699</v>
      </c>
      <c r="AM29" s="87">
        <v>-0.14399428174951301</v>
      </c>
      <c r="AN29" s="87">
        <v>-0.130872107681411</v>
      </c>
      <c r="AO29" s="87">
        <v>-0.127774309146619</v>
      </c>
      <c r="AP29" s="87">
        <v>0.12506308723057899</v>
      </c>
      <c r="AQ29" s="87">
        <v>-0.21774260345923399</v>
      </c>
      <c r="AR29" s="87">
        <v>-0.117132370679267</v>
      </c>
      <c r="AS29" s="88">
        <v>-3.8838136574731397E-2</v>
      </c>
      <c r="AT29" s="82"/>
      <c r="AU29" s="82"/>
      <c r="AV29" s="82"/>
    </row>
    <row r="30" spans="1:48" s="72" customFormat="1" ht="14.25" customHeight="1" x14ac:dyDescent="0.35">
      <c r="A30" s="82"/>
      <c r="B30" s="85" t="s">
        <v>51</v>
      </c>
      <c r="C30" s="85" t="s">
        <v>90</v>
      </c>
      <c r="D30" s="89">
        <v>3.3824341436844156E-3</v>
      </c>
      <c r="E30" s="113"/>
      <c r="F30" s="85" t="s">
        <v>51</v>
      </c>
      <c r="G30" s="86">
        <v>-0.25029549292742298</v>
      </c>
      <c r="H30" s="87">
        <v>-0.206721221098736</v>
      </c>
      <c r="I30" s="87">
        <v>-9.1863217179341095E-2</v>
      </c>
      <c r="J30" s="87">
        <v>-0.33346398411744699</v>
      </c>
      <c r="K30" s="87">
        <v>-0.19075057645038301</v>
      </c>
      <c r="L30" s="87">
        <v>-8.4539836831278498E-2</v>
      </c>
      <c r="M30" s="87">
        <v>-0.33676833275803297</v>
      </c>
      <c r="N30" s="87">
        <v>-0.28051174832548997</v>
      </c>
      <c r="O30" s="87">
        <v>-0.23776614479708799</v>
      </c>
      <c r="P30" s="87">
        <v>-0.230052874804862</v>
      </c>
      <c r="Q30" s="87">
        <v>-0.159698563510734</v>
      </c>
      <c r="R30" s="87">
        <v>-6.0350356041400398E-2</v>
      </c>
      <c r="S30" s="87">
        <v>7.5429084633557103E-2</v>
      </c>
      <c r="T30" s="87">
        <v>0.51533514460331098</v>
      </c>
      <c r="U30" s="87">
        <v>0.57770417893742498</v>
      </c>
      <c r="V30" s="87">
        <v>0.57183344950777604</v>
      </c>
      <c r="W30" s="87">
        <v>0.58206885858993396</v>
      </c>
      <c r="X30" s="87">
        <v>0.50538069309850997</v>
      </c>
      <c r="Y30" s="87">
        <v>0.54784403859825104</v>
      </c>
      <c r="Z30" s="87">
        <v>0.56978595063193005</v>
      </c>
      <c r="AA30" s="87">
        <v>0.57288525643647403</v>
      </c>
      <c r="AB30" s="87">
        <v>0.19928316567125301</v>
      </c>
      <c r="AC30" s="87">
        <v>0.53953439046099405</v>
      </c>
      <c r="AD30" s="87">
        <v>1</v>
      </c>
      <c r="AE30" s="87">
        <v>0.328953554314797</v>
      </c>
      <c r="AF30" s="87">
        <v>-0.198484889970688</v>
      </c>
      <c r="AG30" s="87">
        <v>3.1793534449284497E-2</v>
      </c>
      <c r="AH30" s="87">
        <v>-0.170111433375041</v>
      </c>
      <c r="AI30" s="87">
        <v>0.12916330949576499</v>
      </c>
      <c r="AJ30" s="87">
        <v>0.32868094747967802</v>
      </c>
      <c r="AK30" s="87">
        <v>-0.43390002423743901</v>
      </c>
      <c r="AL30" s="87">
        <v>-0.54269191345491896</v>
      </c>
      <c r="AM30" s="87">
        <v>-0.480622660134151</v>
      </c>
      <c r="AN30" s="87">
        <v>-0.49160575660287298</v>
      </c>
      <c r="AO30" s="87">
        <v>-0.38696219206312799</v>
      </c>
      <c r="AP30" s="87">
        <v>0.34286203386705499</v>
      </c>
      <c r="AQ30" s="87">
        <v>-0.58872601171226902</v>
      </c>
      <c r="AR30" s="87">
        <v>-0.48586884050344198</v>
      </c>
      <c r="AS30" s="88">
        <v>-0.25226718792129299</v>
      </c>
      <c r="AT30" s="82"/>
      <c r="AU30" s="82"/>
      <c r="AV30" s="82"/>
    </row>
    <row r="31" spans="1:48" s="72" customFormat="1" ht="14.25" customHeight="1" x14ac:dyDescent="0.35">
      <c r="A31" s="82"/>
      <c r="B31" s="85" t="s">
        <v>52</v>
      </c>
      <c r="C31" s="83" t="s">
        <v>91</v>
      </c>
      <c r="D31" s="89">
        <v>2.3578522972910985E-3</v>
      </c>
      <c r="E31" s="113"/>
      <c r="F31" s="85" t="s">
        <v>52</v>
      </c>
      <c r="G31" s="86">
        <v>-0.166293906671998</v>
      </c>
      <c r="H31" s="87">
        <v>-0.14378120876619699</v>
      </c>
      <c r="I31" s="87">
        <v>6.2423239135001004E-3</v>
      </c>
      <c r="J31" s="87">
        <v>-4.7540075960044604E-3</v>
      </c>
      <c r="K31" s="87">
        <v>0.11563857291617199</v>
      </c>
      <c r="L31" s="87">
        <v>0.17458704080510201</v>
      </c>
      <c r="M31" s="87">
        <v>0.109517285149499</v>
      </c>
      <c r="N31" s="87">
        <v>0.16562156955203999</v>
      </c>
      <c r="O31" s="87">
        <v>7.6241756679773301E-2</v>
      </c>
      <c r="P31" s="87">
        <v>7.3465847572381102E-2</v>
      </c>
      <c r="Q31" s="87">
        <v>0.140443942976749</v>
      </c>
      <c r="R31" s="87">
        <v>0.15442553273055301</v>
      </c>
      <c r="S31" s="87">
        <v>-1.1121828956477E-2</v>
      </c>
      <c r="T31" s="87">
        <v>0.11479803402847499</v>
      </c>
      <c r="U31" s="87">
        <v>2.6186865161190098E-3</v>
      </c>
      <c r="V31" s="87">
        <v>6.7218803535060399E-3</v>
      </c>
      <c r="W31" s="87">
        <v>-3.2378760937848E-2</v>
      </c>
      <c r="X31" s="87">
        <v>-6.3356729680482393E-2</v>
      </c>
      <c r="Y31" s="87">
        <v>-9.5057312693233503E-2</v>
      </c>
      <c r="Z31" s="87">
        <v>-1.31056466159826E-2</v>
      </c>
      <c r="AA31" s="87">
        <v>-1.08383950352025E-2</v>
      </c>
      <c r="AB31" s="87">
        <v>-1.81444064190927E-2</v>
      </c>
      <c r="AC31" s="87">
        <v>0.68126140503797294</v>
      </c>
      <c r="AD31" s="87">
        <v>0.328953554314797</v>
      </c>
      <c r="AE31" s="87">
        <v>1</v>
      </c>
      <c r="AF31" s="87">
        <v>-0.123182117307235</v>
      </c>
      <c r="AG31" s="87">
        <v>-0.159866181225505</v>
      </c>
      <c r="AH31" s="87">
        <v>-0.14690520204134799</v>
      </c>
      <c r="AI31" s="87">
        <v>-0.202802079162893</v>
      </c>
      <c r="AJ31" s="87">
        <v>9.3809148914501803E-2</v>
      </c>
      <c r="AK31" s="87">
        <v>-0.11528314784150701</v>
      </c>
      <c r="AL31" s="87">
        <v>-5.7542500472360703E-2</v>
      </c>
      <c r="AM31" s="87">
        <v>6.1219904569021302E-4</v>
      </c>
      <c r="AN31" s="87">
        <v>-4.2513963836365298E-2</v>
      </c>
      <c r="AO31" s="87">
        <v>-7.3842614113558101E-3</v>
      </c>
      <c r="AP31" s="87">
        <v>8.9918980263219497E-2</v>
      </c>
      <c r="AQ31" s="87">
        <v>-4.0093687178258001E-2</v>
      </c>
      <c r="AR31" s="87">
        <v>4.6516543714182602E-2</v>
      </c>
      <c r="AS31" s="91">
        <v>-6.1840562494466598E-3</v>
      </c>
      <c r="AT31" s="82"/>
      <c r="AU31" s="82"/>
      <c r="AV31" s="82"/>
    </row>
    <row r="32" spans="1:48" s="72" customFormat="1" ht="14.25" customHeight="1" x14ac:dyDescent="0.35">
      <c r="A32" s="82"/>
      <c r="B32" s="92" t="s">
        <v>53</v>
      </c>
      <c r="C32" s="85" t="s">
        <v>92</v>
      </c>
      <c r="D32" s="89">
        <v>7.1427699941305975E-2</v>
      </c>
      <c r="E32" s="90"/>
      <c r="F32" s="85" t="s">
        <v>53</v>
      </c>
      <c r="G32" s="86">
        <v>0.32850657007596001</v>
      </c>
      <c r="H32" s="87">
        <v>0.24696579916518899</v>
      </c>
      <c r="I32" s="87">
        <v>0.170099640958356</v>
      </c>
      <c r="J32" s="87">
        <v>0.33433928917376798</v>
      </c>
      <c r="K32" s="87">
        <v>0.23234793239218299</v>
      </c>
      <c r="L32" s="87">
        <v>0.24205984839675901</v>
      </c>
      <c r="M32" s="87">
        <v>0.23379708890325901</v>
      </c>
      <c r="N32" s="87">
        <v>0.17860519032501901</v>
      </c>
      <c r="O32" s="87">
        <v>0.17972696397310201</v>
      </c>
      <c r="P32" s="87">
        <v>0.28967677091704103</v>
      </c>
      <c r="Q32" s="87">
        <v>0.20700083140453601</v>
      </c>
      <c r="R32" s="87">
        <v>0.25130423384525702</v>
      </c>
      <c r="S32" s="87">
        <v>-2.6237988363539098E-2</v>
      </c>
      <c r="T32" s="87">
        <v>-5.7295616213253499E-2</v>
      </c>
      <c r="U32" s="87">
        <v>-0.14370091458120501</v>
      </c>
      <c r="V32" s="87">
        <v>-0.13799726219396399</v>
      </c>
      <c r="W32" s="87">
        <v>-0.167442145018668</v>
      </c>
      <c r="X32" s="87">
        <v>-0.220812824535009</v>
      </c>
      <c r="Y32" s="87">
        <v>-0.16550610116747</v>
      </c>
      <c r="Z32" s="87">
        <v>-0.16359585569469801</v>
      </c>
      <c r="AA32" s="87">
        <v>-0.168057725974119</v>
      </c>
      <c r="AB32" s="87">
        <v>-0.25930853294632999</v>
      </c>
      <c r="AC32" s="87">
        <v>-0.37214762594892697</v>
      </c>
      <c r="AD32" s="87">
        <v>-0.198484889970688</v>
      </c>
      <c r="AE32" s="87">
        <v>-0.123182117307235</v>
      </c>
      <c r="AF32" s="87">
        <v>1</v>
      </c>
      <c r="AG32" s="87">
        <v>0.41863901820979299</v>
      </c>
      <c r="AH32" s="87">
        <v>0.58948289404600895</v>
      </c>
      <c r="AI32" s="87">
        <v>0.168806199076971</v>
      </c>
      <c r="AJ32" s="87">
        <v>-0.31341378492084099</v>
      </c>
      <c r="AK32" s="87">
        <v>0.34342210787713801</v>
      </c>
      <c r="AL32" s="87">
        <v>0.159548788896511</v>
      </c>
      <c r="AM32" s="87">
        <v>0.231265781234884</v>
      </c>
      <c r="AN32" s="87">
        <v>0.15455519745308299</v>
      </c>
      <c r="AO32" s="87">
        <v>0.195423867055108</v>
      </c>
      <c r="AP32" s="87">
        <v>-0.1818126884041</v>
      </c>
      <c r="AQ32" s="87">
        <v>0.14189394028087601</v>
      </c>
      <c r="AR32" s="87">
        <v>5.3332668352053497E-2</v>
      </c>
      <c r="AS32" s="88">
        <v>3.2532040190862602E-2</v>
      </c>
      <c r="AT32" s="82"/>
      <c r="AU32" s="82"/>
      <c r="AV32" s="82"/>
    </row>
    <row r="33" spans="1:48" s="72" customFormat="1" ht="14.25" customHeight="1" x14ac:dyDescent="0.35">
      <c r="A33" s="82"/>
      <c r="B33" s="85" t="s">
        <v>54</v>
      </c>
      <c r="C33" s="83" t="s">
        <v>93</v>
      </c>
      <c r="D33" s="89">
        <v>0.10098790894253312</v>
      </c>
      <c r="E33" s="90"/>
      <c r="F33" s="85" t="s">
        <v>54</v>
      </c>
      <c r="G33" s="86">
        <v>7.4102195615397007E-2</v>
      </c>
      <c r="H33" s="87">
        <v>-9.7992387994038005E-2</v>
      </c>
      <c r="I33" s="87">
        <v>-0.12735915514169899</v>
      </c>
      <c r="J33" s="87">
        <v>-0.111289937685496</v>
      </c>
      <c r="K33" s="87">
        <v>-0.107114996710819</v>
      </c>
      <c r="L33" s="87">
        <v>-0.165267072417496</v>
      </c>
      <c r="M33" s="87">
        <v>0.24044690680377001</v>
      </c>
      <c r="N33" s="87">
        <v>0.116735221177257</v>
      </c>
      <c r="O33" s="87">
        <v>4.1216774865472802E-2</v>
      </c>
      <c r="P33" s="87">
        <v>3.44978340049358E-2</v>
      </c>
      <c r="Q33" s="87">
        <v>4.3523308836230602E-2</v>
      </c>
      <c r="R33" s="87">
        <v>3.0774126909868499E-2</v>
      </c>
      <c r="S33" s="87">
        <v>0.152323842368357</v>
      </c>
      <c r="T33" s="87">
        <v>0.188428729768054</v>
      </c>
      <c r="U33" s="87">
        <v>0.13715956448924599</v>
      </c>
      <c r="V33" s="87">
        <v>0.154314099403451</v>
      </c>
      <c r="W33" s="87">
        <v>0.15903480955650701</v>
      </c>
      <c r="X33" s="87">
        <v>-1.54109773472629E-2</v>
      </c>
      <c r="Y33" s="87">
        <v>8.0477417303918899E-3</v>
      </c>
      <c r="Z33" s="87">
        <v>0.163533355404857</v>
      </c>
      <c r="AA33" s="87">
        <v>0.13150376362796001</v>
      </c>
      <c r="AB33" s="87">
        <v>0.14365362058316999</v>
      </c>
      <c r="AC33" s="87">
        <v>-0.22921911715319701</v>
      </c>
      <c r="AD33" s="87">
        <v>3.1793534449284497E-2</v>
      </c>
      <c r="AE33" s="87">
        <v>-0.159866181225505</v>
      </c>
      <c r="AF33" s="87">
        <v>0.41863901820979299</v>
      </c>
      <c r="AG33" s="87">
        <v>1</v>
      </c>
      <c r="AH33" s="87">
        <v>0.61981610671399101</v>
      </c>
      <c r="AI33" s="87">
        <v>0.62298622024907502</v>
      </c>
      <c r="AJ33" s="87">
        <v>-8.6374618696723304E-2</v>
      </c>
      <c r="AK33" s="87">
        <v>0.110511607646676</v>
      </c>
      <c r="AL33" s="87">
        <v>-0.133653689333945</v>
      </c>
      <c r="AM33" s="87">
        <v>-0.23565660189990001</v>
      </c>
      <c r="AN33" s="87">
        <v>-0.198644831627563</v>
      </c>
      <c r="AO33" s="87">
        <v>-7.4617804328613299E-2</v>
      </c>
      <c r="AP33" s="87">
        <v>0.14843455425730001</v>
      </c>
      <c r="AQ33" s="87">
        <v>-0.21433983806358001</v>
      </c>
      <c r="AR33" s="87">
        <v>-7.9680157976184399E-2</v>
      </c>
      <c r="AS33" s="88">
        <v>-5.8310644636931599E-2</v>
      </c>
      <c r="AT33" s="82"/>
      <c r="AU33" s="82"/>
      <c r="AV33" s="82"/>
    </row>
    <row r="34" spans="1:48" s="72" customFormat="1" ht="14.25" customHeight="1" x14ac:dyDescent="0.35">
      <c r="A34" s="82"/>
      <c r="B34" s="92" t="s">
        <v>55</v>
      </c>
      <c r="C34" s="85" t="s">
        <v>94</v>
      </c>
      <c r="D34" s="89">
        <v>0.10342884155784932</v>
      </c>
      <c r="E34" s="90"/>
      <c r="F34" s="85" t="s">
        <v>55</v>
      </c>
      <c r="G34" s="86">
        <v>0.26339039375296203</v>
      </c>
      <c r="H34" s="87">
        <v>0.180230039583995</v>
      </c>
      <c r="I34" s="87">
        <v>0.165052325230888</v>
      </c>
      <c r="J34" s="87">
        <v>0.216551122833366</v>
      </c>
      <c r="K34" s="87">
        <v>0.19408335482127201</v>
      </c>
      <c r="L34" s="87">
        <v>0.151290292751564</v>
      </c>
      <c r="M34" s="87">
        <v>0.379927798473014</v>
      </c>
      <c r="N34" s="87">
        <v>0.36009050935221099</v>
      </c>
      <c r="O34" s="87">
        <v>0.33383314153468802</v>
      </c>
      <c r="P34" s="87">
        <v>0.46155093851305701</v>
      </c>
      <c r="Q34" s="87">
        <v>0.36500111177198502</v>
      </c>
      <c r="R34" s="87">
        <v>0.30594621729236698</v>
      </c>
      <c r="S34" s="87">
        <v>0.159528260946531</v>
      </c>
      <c r="T34" s="87">
        <v>-0.175869348502039</v>
      </c>
      <c r="U34" s="87">
        <v>-0.27420228905232202</v>
      </c>
      <c r="V34" s="87">
        <v>-0.23462192160275699</v>
      </c>
      <c r="W34" s="87">
        <v>-0.25037071540792</v>
      </c>
      <c r="X34" s="87">
        <v>-0.41605977871852901</v>
      </c>
      <c r="Y34" s="87">
        <v>-0.27841745681357</v>
      </c>
      <c r="Z34" s="87">
        <v>-0.20269543859898001</v>
      </c>
      <c r="AA34" s="87">
        <v>-0.24297668008547199</v>
      </c>
      <c r="AB34" s="87">
        <v>-9.82417993229317E-2</v>
      </c>
      <c r="AC34" s="87">
        <v>-0.36601218876700597</v>
      </c>
      <c r="AD34" s="87">
        <v>-0.170111433375041</v>
      </c>
      <c r="AE34" s="87">
        <v>-0.14690520204134799</v>
      </c>
      <c r="AF34" s="87">
        <v>0.58948289404600895</v>
      </c>
      <c r="AG34" s="87">
        <v>0.61981610671399101</v>
      </c>
      <c r="AH34" s="87">
        <v>1</v>
      </c>
      <c r="AI34" s="87">
        <v>0.25425439204585198</v>
      </c>
      <c r="AJ34" s="87">
        <v>-0.32098354988474098</v>
      </c>
      <c r="AK34" s="87">
        <v>0.36043945760229001</v>
      </c>
      <c r="AL34" s="87">
        <v>0.18702655582802399</v>
      </c>
      <c r="AM34" s="87">
        <v>0.14949896358227599</v>
      </c>
      <c r="AN34" s="87">
        <v>-3.9062240245156199E-2</v>
      </c>
      <c r="AO34" s="87">
        <v>0.257540627474937</v>
      </c>
      <c r="AP34" s="87">
        <v>-9.3944901018973404E-2</v>
      </c>
      <c r="AQ34" s="87">
        <v>0.18639315312513999</v>
      </c>
      <c r="AR34" s="87">
        <v>0.21418504805215799</v>
      </c>
      <c r="AS34" s="88">
        <v>0.121382874285815</v>
      </c>
      <c r="AT34" s="82"/>
      <c r="AU34" s="82"/>
      <c r="AV34" s="82"/>
    </row>
    <row r="35" spans="1:48" s="72" customFormat="1" ht="14.25" customHeight="1" x14ac:dyDescent="0.35">
      <c r="A35" s="82"/>
      <c r="B35" s="85" t="s">
        <v>56</v>
      </c>
      <c r="C35" s="83" t="s">
        <v>95</v>
      </c>
      <c r="D35" s="89">
        <v>0.1099178680559862</v>
      </c>
      <c r="E35" s="90"/>
      <c r="F35" s="85" t="s">
        <v>56</v>
      </c>
      <c r="G35" s="86">
        <v>-0.19342985375160601</v>
      </c>
      <c r="H35" s="87">
        <v>-0.28536364823027999</v>
      </c>
      <c r="I35" s="87">
        <v>-0.29893894160827</v>
      </c>
      <c r="J35" s="87">
        <v>-0.39102630435117502</v>
      </c>
      <c r="K35" s="87">
        <v>-0.34077806660420701</v>
      </c>
      <c r="L35" s="87">
        <v>-0.35193218723702102</v>
      </c>
      <c r="M35" s="87">
        <v>-0.200532193993716</v>
      </c>
      <c r="N35" s="87">
        <v>-0.25431029537413502</v>
      </c>
      <c r="O35" s="87">
        <v>-0.24294493146688201</v>
      </c>
      <c r="P35" s="87">
        <v>-0.29480666634624902</v>
      </c>
      <c r="Q35" s="87">
        <v>-0.19103883403988201</v>
      </c>
      <c r="R35" s="87">
        <v>-0.140660719473468</v>
      </c>
      <c r="S35" s="87">
        <v>0.17804754859042601</v>
      </c>
      <c r="T35" s="87">
        <v>0.29631209595588298</v>
      </c>
      <c r="U35" s="87">
        <v>0.30431503783306102</v>
      </c>
      <c r="V35" s="87">
        <v>0.300615828248607</v>
      </c>
      <c r="W35" s="87">
        <v>0.30855929372936403</v>
      </c>
      <c r="X35" s="87">
        <v>0.26573420626049199</v>
      </c>
      <c r="Y35" s="87">
        <v>0.18376694429319501</v>
      </c>
      <c r="Z35" s="87">
        <v>0.328584557745703</v>
      </c>
      <c r="AA35" s="87">
        <v>0.30663830752287302</v>
      </c>
      <c r="AB35" s="87">
        <v>0.307759608647796</v>
      </c>
      <c r="AC35" s="87">
        <v>-0.13138690640376899</v>
      </c>
      <c r="AD35" s="87">
        <v>0.12916330949576499</v>
      </c>
      <c r="AE35" s="87">
        <v>-0.202802079162893</v>
      </c>
      <c r="AF35" s="87">
        <v>0.168806199076971</v>
      </c>
      <c r="AG35" s="87">
        <v>0.62298622024907502</v>
      </c>
      <c r="AH35" s="87">
        <v>0.25425439204585198</v>
      </c>
      <c r="AI35" s="87">
        <v>1</v>
      </c>
      <c r="AJ35" s="87">
        <v>6.6935439531576907E-2</v>
      </c>
      <c r="AK35" s="87">
        <v>-0.192215287517117</v>
      </c>
      <c r="AL35" s="87">
        <v>-0.36819322779630098</v>
      </c>
      <c r="AM35" s="87">
        <v>-0.41514782547040702</v>
      </c>
      <c r="AN35" s="87">
        <v>-0.331330555817552</v>
      </c>
      <c r="AO35" s="87">
        <v>-0.56044848633970601</v>
      </c>
      <c r="AP35" s="87">
        <v>0.31700735899279697</v>
      </c>
      <c r="AQ35" s="87">
        <v>-0.40008585120407603</v>
      </c>
      <c r="AR35" s="87">
        <v>-0.26903469705458299</v>
      </c>
      <c r="AS35" s="91">
        <v>-5.4682507815657901E-2</v>
      </c>
      <c r="AT35" s="82"/>
      <c r="AU35" s="82"/>
      <c r="AV35" s="82"/>
    </row>
    <row r="36" spans="1:48" s="72" customFormat="1" ht="14.25" customHeight="1" x14ac:dyDescent="0.35">
      <c r="A36" s="82"/>
      <c r="B36" s="85" t="s">
        <v>57</v>
      </c>
      <c r="C36" s="85" t="s">
        <v>96</v>
      </c>
      <c r="D36" s="89">
        <v>0.42466370340469284</v>
      </c>
      <c r="E36" s="90"/>
      <c r="F36" s="85" t="s">
        <v>57</v>
      </c>
      <c r="G36" s="86">
        <v>-0.31143791355806499</v>
      </c>
      <c r="H36" s="87">
        <v>-0.16656252212259401</v>
      </c>
      <c r="I36" s="87">
        <v>-0.169803153707068</v>
      </c>
      <c r="J36" s="87">
        <v>-0.304703883393797</v>
      </c>
      <c r="K36" s="87">
        <v>-0.23732303722109399</v>
      </c>
      <c r="L36" s="87">
        <v>-0.229018746796676</v>
      </c>
      <c r="M36" s="87">
        <v>-0.30907161269314298</v>
      </c>
      <c r="N36" s="87">
        <v>-0.31003021386948099</v>
      </c>
      <c r="O36" s="87">
        <v>-0.34427793617958702</v>
      </c>
      <c r="P36" s="87">
        <v>-0.34959937436489502</v>
      </c>
      <c r="Q36" s="87">
        <v>-0.32594512551946198</v>
      </c>
      <c r="R36" s="87">
        <v>-0.280512705651975</v>
      </c>
      <c r="S36" s="87">
        <v>4.3645544956158203E-2</v>
      </c>
      <c r="T36" s="87">
        <v>0.35273959577478597</v>
      </c>
      <c r="U36" s="87">
        <v>0.45123812285499898</v>
      </c>
      <c r="V36" s="87">
        <v>0.432253719576152</v>
      </c>
      <c r="W36" s="87">
        <v>0.45447475037988799</v>
      </c>
      <c r="X36" s="87">
        <v>0.422817907921262</v>
      </c>
      <c r="Y36" s="87">
        <v>0.370030000353268</v>
      </c>
      <c r="Z36" s="87">
        <v>0.43640584825804102</v>
      </c>
      <c r="AA36" s="87">
        <v>0.39655996407482602</v>
      </c>
      <c r="AB36" s="87">
        <v>0.29928619585757499</v>
      </c>
      <c r="AC36" s="87">
        <v>0.23449961304842401</v>
      </c>
      <c r="AD36" s="87">
        <v>0.32868094747967802</v>
      </c>
      <c r="AE36" s="87">
        <v>9.3809148914501803E-2</v>
      </c>
      <c r="AF36" s="87">
        <v>-0.31341378492084099</v>
      </c>
      <c r="AG36" s="87">
        <v>-8.6374618696723304E-2</v>
      </c>
      <c r="AH36" s="87">
        <v>-0.32098354988474098</v>
      </c>
      <c r="AI36" s="87">
        <v>6.6935439531576907E-2</v>
      </c>
      <c r="AJ36" s="87">
        <v>1</v>
      </c>
      <c r="AK36" s="87">
        <v>-0.410302302235801</v>
      </c>
      <c r="AL36" s="87">
        <v>-0.36169015603558502</v>
      </c>
      <c r="AM36" s="87">
        <v>-0.38392939468578602</v>
      </c>
      <c r="AN36" s="87">
        <v>-0.347716215206333</v>
      </c>
      <c r="AO36" s="87">
        <v>-0.37608647584625698</v>
      </c>
      <c r="AP36" s="87">
        <v>0.46721361745444001</v>
      </c>
      <c r="AQ36" s="87">
        <v>-0.32041380372015399</v>
      </c>
      <c r="AR36" s="87">
        <v>-0.32543337972456798</v>
      </c>
      <c r="AS36" s="88">
        <v>-0.17422731348942699</v>
      </c>
      <c r="AT36" s="82"/>
      <c r="AU36" s="82"/>
      <c r="AV36" s="82"/>
    </row>
    <row r="37" spans="1:48" s="72" customFormat="1" ht="14.25" customHeight="1" x14ac:dyDescent="0.35">
      <c r="A37" s="82"/>
      <c r="B37" s="85" t="s">
        <v>58</v>
      </c>
      <c r="C37" s="83" t="s">
        <v>97</v>
      </c>
      <c r="D37" s="89">
        <v>0.12688091107077237</v>
      </c>
      <c r="E37" s="90"/>
      <c r="F37" s="85" t="s">
        <v>58</v>
      </c>
      <c r="G37" s="86">
        <v>0.33897677530188097</v>
      </c>
      <c r="H37" s="87">
        <v>0.19893393660466599</v>
      </c>
      <c r="I37" s="87">
        <v>0.130058907183498</v>
      </c>
      <c r="J37" s="87">
        <v>0.38092720690834397</v>
      </c>
      <c r="K37" s="87">
        <v>0.22102327765995899</v>
      </c>
      <c r="L37" s="87">
        <v>0.165032272095467</v>
      </c>
      <c r="M37" s="87">
        <v>0.41297353271035098</v>
      </c>
      <c r="N37" s="87">
        <v>0.31190761165820602</v>
      </c>
      <c r="O37" s="87">
        <v>0.28437702476605398</v>
      </c>
      <c r="P37" s="87">
        <v>0.334987073352847</v>
      </c>
      <c r="Q37" s="87">
        <v>0.206289546401489</v>
      </c>
      <c r="R37" s="87">
        <v>0.12966106849185199</v>
      </c>
      <c r="S37" s="87">
        <v>-0.26735438115870502</v>
      </c>
      <c r="T37" s="87">
        <v>-0.407823710379835</v>
      </c>
      <c r="U37" s="87">
        <v>-0.43019855878373098</v>
      </c>
      <c r="V37" s="87">
        <v>-0.40787107321105798</v>
      </c>
      <c r="W37" s="87">
        <v>-0.449578500747978</v>
      </c>
      <c r="X37" s="87">
        <v>-0.57794541982430003</v>
      </c>
      <c r="Y37" s="87">
        <v>-0.46162245713663103</v>
      </c>
      <c r="Z37" s="87">
        <v>-0.51143807581232004</v>
      </c>
      <c r="AA37" s="87">
        <v>-0.53415242943194297</v>
      </c>
      <c r="AB37" s="87">
        <v>-0.32733005684677702</v>
      </c>
      <c r="AC37" s="87">
        <v>-0.257809769512516</v>
      </c>
      <c r="AD37" s="87">
        <v>-0.43390002423743901</v>
      </c>
      <c r="AE37" s="87">
        <v>-0.11528314784150701</v>
      </c>
      <c r="AF37" s="87">
        <v>0.34342210787713801</v>
      </c>
      <c r="AG37" s="87">
        <v>0.110511607646676</v>
      </c>
      <c r="AH37" s="87">
        <v>0.36043945760229001</v>
      </c>
      <c r="AI37" s="87">
        <v>-0.192215287517117</v>
      </c>
      <c r="AJ37" s="87">
        <v>-0.410302302235801</v>
      </c>
      <c r="AK37" s="87">
        <v>1</v>
      </c>
      <c r="AL37" s="87">
        <v>0.79888822241819002</v>
      </c>
      <c r="AM37" s="87">
        <v>0.75347351214107505</v>
      </c>
      <c r="AN37" s="87">
        <v>0.72048451522864099</v>
      </c>
      <c r="AO37" s="87">
        <v>0.65875526288173103</v>
      </c>
      <c r="AP37" s="87">
        <v>-0.61815903550942697</v>
      </c>
      <c r="AQ37" s="87">
        <v>0.60825139837740805</v>
      </c>
      <c r="AR37" s="87">
        <v>0.71096144836537301</v>
      </c>
      <c r="AS37" s="88">
        <v>0.22912244150429201</v>
      </c>
      <c r="AT37" s="82"/>
      <c r="AU37" s="82"/>
      <c r="AV37" s="82"/>
    </row>
    <row r="38" spans="1:48" s="72" customFormat="1" ht="14.25" customHeight="1" x14ac:dyDescent="0.35">
      <c r="A38" s="82"/>
      <c r="B38" s="85" t="s">
        <v>59</v>
      </c>
      <c r="C38" s="85" t="s">
        <v>98</v>
      </c>
      <c r="D38" s="89">
        <v>0.17016377403062241</v>
      </c>
      <c r="E38" s="90"/>
      <c r="F38" s="85" t="s">
        <v>59</v>
      </c>
      <c r="G38" s="86">
        <v>0.214477916419505</v>
      </c>
      <c r="H38" s="87">
        <v>0.154669685334652</v>
      </c>
      <c r="I38" s="87">
        <v>0.16605531030444101</v>
      </c>
      <c r="J38" s="87">
        <v>0.46086810353806201</v>
      </c>
      <c r="K38" s="87">
        <v>0.27966338255204198</v>
      </c>
      <c r="L38" s="87">
        <v>0.217893331402601</v>
      </c>
      <c r="M38" s="87">
        <v>0.43423811325412698</v>
      </c>
      <c r="N38" s="87">
        <v>0.35329033305011598</v>
      </c>
      <c r="O38" s="87">
        <v>0.32764636830792498</v>
      </c>
      <c r="P38" s="87">
        <v>0.35019248225841398</v>
      </c>
      <c r="Q38" s="87">
        <v>0.22785567644230001</v>
      </c>
      <c r="R38" s="87">
        <v>0.120349025845383</v>
      </c>
      <c r="S38" s="87">
        <v>-0.24811621745229701</v>
      </c>
      <c r="T38" s="87">
        <v>-0.56520057221390896</v>
      </c>
      <c r="U38" s="87">
        <v>-0.58441279100186405</v>
      </c>
      <c r="V38" s="87">
        <v>-0.58047095044463803</v>
      </c>
      <c r="W38" s="87">
        <v>-0.62820085422352201</v>
      </c>
      <c r="X38" s="87">
        <v>-0.66207324264434697</v>
      </c>
      <c r="Y38" s="87">
        <v>-0.57827164422995703</v>
      </c>
      <c r="Z38" s="87">
        <v>-0.67315468557151903</v>
      </c>
      <c r="AA38" s="87">
        <v>-0.67683085337405202</v>
      </c>
      <c r="AB38" s="87">
        <v>-0.39378637113819098</v>
      </c>
      <c r="AC38" s="87">
        <v>-0.16436545868937699</v>
      </c>
      <c r="AD38" s="87">
        <v>-0.54269191345491896</v>
      </c>
      <c r="AE38" s="87">
        <v>-5.7542500472360703E-2</v>
      </c>
      <c r="AF38" s="87">
        <v>0.159548788896511</v>
      </c>
      <c r="AG38" s="87">
        <v>-0.133653689333945</v>
      </c>
      <c r="AH38" s="87">
        <v>0.18702655582802399</v>
      </c>
      <c r="AI38" s="87">
        <v>-0.36819322779630098</v>
      </c>
      <c r="AJ38" s="87">
        <v>-0.36169015603558502</v>
      </c>
      <c r="AK38" s="87">
        <v>0.79888822241819002</v>
      </c>
      <c r="AL38" s="87">
        <v>1</v>
      </c>
      <c r="AM38" s="87">
        <v>0.84597017317811096</v>
      </c>
      <c r="AN38" s="87">
        <v>0.85364582162620894</v>
      </c>
      <c r="AO38" s="87">
        <v>0.71791501281036896</v>
      </c>
      <c r="AP38" s="87">
        <v>-0.63979691167855801</v>
      </c>
      <c r="AQ38" s="87">
        <v>0.76148142004377395</v>
      </c>
      <c r="AR38" s="87">
        <v>0.83894732820335804</v>
      </c>
      <c r="AS38" s="88">
        <v>0.30697044620796798</v>
      </c>
      <c r="AT38" s="82"/>
      <c r="AU38" s="82"/>
      <c r="AV38" s="82"/>
    </row>
    <row r="39" spans="1:48" s="72" customFormat="1" ht="14.25" customHeight="1" x14ac:dyDescent="0.35">
      <c r="A39" s="82"/>
      <c r="B39" s="85" t="s">
        <v>60</v>
      </c>
      <c r="C39" s="83" t="s">
        <v>99</v>
      </c>
      <c r="D39" s="89">
        <v>0.14935977278077295</v>
      </c>
      <c r="E39" s="90"/>
      <c r="F39" s="85" t="s">
        <v>60</v>
      </c>
      <c r="G39" s="86">
        <v>0.21925160589558201</v>
      </c>
      <c r="H39" s="87">
        <v>0.19321520265581801</v>
      </c>
      <c r="I39" s="87">
        <v>0.199070940632987</v>
      </c>
      <c r="J39" s="87">
        <v>0.41888757192006398</v>
      </c>
      <c r="K39" s="87">
        <v>0.27395005072189998</v>
      </c>
      <c r="L39" s="87">
        <v>0.25276471925717497</v>
      </c>
      <c r="M39" s="87">
        <v>0.39771449447637303</v>
      </c>
      <c r="N39" s="87">
        <v>0.33232656416023199</v>
      </c>
      <c r="O39" s="87">
        <v>0.33336708405523302</v>
      </c>
      <c r="P39" s="87">
        <v>0.36292272558503103</v>
      </c>
      <c r="Q39" s="87">
        <v>0.21483850968075899</v>
      </c>
      <c r="R39" s="87">
        <v>0.15139654198124</v>
      </c>
      <c r="S39" s="87">
        <v>-0.26699147443083798</v>
      </c>
      <c r="T39" s="87">
        <v>-0.58623029561528195</v>
      </c>
      <c r="U39" s="87">
        <v>-0.614027553408098</v>
      </c>
      <c r="V39" s="87">
        <v>-0.60445414186611501</v>
      </c>
      <c r="W39" s="87">
        <v>-0.65049409019661097</v>
      </c>
      <c r="X39" s="87">
        <v>-0.67008197251481205</v>
      </c>
      <c r="Y39" s="87">
        <v>-0.57790178821134797</v>
      </c>
      <c r="Z39" s="87">
        <v>-0.65497187696478698</v>
      </c>
      <c r="AA39" s="87">
        <v>-0.64725324796335404</v>
      </c>
      <c r="AB39" s="87">
        <v>-0.33133869010330202</v>
      </c>
      <c r="AC39" s="87">
        <v>-0.14399428174951301</v>
      </c>
      <c r="AD39" s="87">
        <v>-0.480622660134151</v>
      </c>
      <c r="AE39" s="87">
        <v>6.1219904569021302E-4</v>
      </c>
      <c r="AF39" s="87">
        <v>0.231265781234884</v>
      </c>
      <c r="AG39" s="87">
        <v>-0.23565660189990001</v>
      </c>
      <c r="AH39" s="87">
        <v>0.14949896358227599</v>
      </c>
      <c r="AI39" s="87">
        <v>-0.41514782547040702</v>
      </c>
      <c r="AJ39" s="87">
        <v>-0.38392939468578602</v>
      </c>
      <c r="AK39" s="87">
        <v>0.75347351214107505</v>
      </c>
      <c r="AL39" s="87">
        <v>0.84597017317811096</v>
      </c>
      <c r="AM39" s="87">
        <v>1</v>
      </c>
      <c r="AN39" s="87">
        <v>0.80778889473550097</v>
      </c>
      <c r="AO39" s="87">
        <v>0.68837334481221202</v>
      </c>
      <c r="AP39" s="87">
        <v>-0.72117480331151396</v>
      </c>
      <c r="AQ39" s="87">
        <v>0.76243476035302205</v>
      </c>
      <c r="AR39" s="87">
        <v>0.80619073939060604</v>
      </c>
      <c r="AS39" s="88">
        <v>0.28023570633082701</v>
      </c>
      <c r="AT39" s="82"/>
      <c r="AU39" s="82"/>
      <c r="AV39" s="82"/>
    </row>
    <row r="40" spans="1:48" s="72" customFormat="1" ht="14.25" customHeight="1" x14ac:dyDescent="0.35">
      <c r="A40" s="82"/>
      <c r="B40" s="85" t="s">
        <v>61</v>
      </c>
      <c r="C40" s="85" t="s">
        <v>100</v>
      </c>
      <c r="D40" s="89">
        <v>0.13595887672612345</v>
      </c>
      <c r="E40" s="90"/>
      <c r="F40" s="85" t="s">
        <v>61</v>
      </c>
      <c r="G40" s="86">
        <v>0.228587898565698</v>
      </c>
      <c r="H40" s="87">
        <v>9.5487066387788797E-2</v>
      </c>
      <c r="I40" s="87">
        <v>8.11587489437606E-2</v>
      </c>
      <c r="J40" s="87">
        <v>0.36602887705056503</v>
      </c>
      <c r="K40" s="87">
        <v>0.20025873708049999</v>
      </c>
      <c r="L40" s="87">
        <v>0.15565088679572001</v>
      </c>
      <c r="M40" s="87">
        <v>0.37406325577358601</v>
      </c>
      <c r="N40" s="87">
        <v>0.25386117107089701</v>
      </c>
      <c r="O40" s="87">
        <v>0.23921860869321501</v>
      </c>
      <c r="P40" s="87">
        <v>0.20229626370453099</v>
      </c>
      <c r="Q40" s="87">
        <v>0.10014748965991099</v>
      </c>
      <c r="R40" s="87">
        <v>2.1879148809849501E-2</v>
      </c>
      <c r="S40" s="87">
        <v>-0.256619340404937</v>
      </c>
      <c r="T40" s="87">
        <v>-0.537601335056067</v>
      </c>
      <c r="U40" s="87">
        <v>-0.556852371814474</v>
      </c>
      <c r="V40" s="87">
        <v>-0.55135319455535603</v>
      </c>
      <c r="W40" s="87">
        <v>-0.58754860712702905</v>
      </c>
      <c r="X40" s="87">
        <v>-0.56111564592932694</v>
      </c>
      <c r="Y40" s="87">
        <v>-0.51811726595667396</v>
      </c>
      <c r="Z40" s="87">
        <v>-0.58770856630146495</v>
      </c>
      <c r="AA40" s="87">
        <v>-0.60385166169474602</v>
      </c>
      <c r="AB40" s="87">
        <v>-0.31614082444025599</v>
      </c>
      <c r="AC40" s="87">
        <v>-0.130872107681411</v>
      </c>
      <c r="AD40" s="87">
        <v>-0.49160575660287298</v>
      </c>
      <c r="AE40" s="87">
        <v>-4.2513963836365298E-2</v>
      </c>
      <c r="AF40" s="87">
        <v>0.15455519745308299</v>
      </c>
      <c r="AG40" s="87">
        <v>-0.198644831627563</v>
      </c>
      <c r="AH40" s="87">
        <v>-3.9062240245156199E-2</v>
      </c>
      <c r="AI40" s="87">
        <v>-0.331330555817552</v>
      </c>
      <c r="AJ40" s="87">
        <v>-0.347716215206333</v>
      </c>
      <c r="AK40" s="87">
        <v>0.72048451522864099</v>
      </c>
      <c r="AL40" s="87">
        <v>0.85364582162620894</v>
      </c>
      <c r="AM40" s="87">
        <v>0.80778889473550097</v>
      </c>
      <c r="AN40" s="87">
        <v>1</v>
      </c>
      <c r="AO40" s="87">
        <v>0.61701177102609495</v>
      </c>
      <c r="AP40" s="87">
        <v>-0.66988121111760901</v>
      </c>
      <c r="AQ40" s="87">
        <v>0.723521386229945</v>
      </c>
      <c r="AR40" s="87">
        <v>0.71445989674184096</v>
      </c>
      <c r="AS40" s="88">
        <v>0.28516356341048998</v>
      </c>
      <c r="AT40" s="82"/>
      <c r="AU40" s="82"/>
      <c r="AV40" s="82"/>
    </row>
    <row r="41" spans="1:48" s="72" customFormat="1" ht="14.25" customHeight="1" x14ac:dyDescent="0.35">
      <c r="A41" s="82"/>
      <c r="B41" s="85" t="s">
        <v>62</v>
      </c>
      <c r="C41" s="83" t="s">
        <v>101</v>
      </c>
      <c r="D41" s="89">
        <v>0.18594805939550796</v>
      </c>
      <c r="E41" s="90"/>
      <c r="F41" s="85" t="s">
        <v>62</v>
      </c>
      <c r="G41" s="86">
        <v>0.29708357943812302</v>
      </c>
      <c r="H41" s="87">
        <v>0.29742589556961102</v>
      </c>
      <c r="I41" s="87">
        <v>0.25495304020931298</v>
      </c>
      <c r="J41" s="87">
        <v>0.46459681518531498</v>
      </c>
      <c r="K41" s="87">
        <v>0.33977224247737497</v>
      </c>
      <c r="L41" s="87">
        <v>0.285361754604738</v>
      </c>
      <c r="M41" s="87">
        <v>0.50163767434756801</v>
      </c>
      <c r="N41" s="87">
        <v>0.40793370303174598</v>
      </c>
      <c r="O41" s="87">
        <v>0.34860091998742199</v>
      </c>
      <c r="P41" s="87">
        <v>0.48591908438533898</v>
      </c>
      <c r="Q41" s="87">
        <v>0.315428279555165</v>
      </c>
      <c r="R41" s="87">
        <v>0.223279001737726</v>
      </c>
      <c r="S41" s="87">
        <v>-0.164162569131314</v>
      </c>
      <c r="T41" s="87">
        <v>-0.50199033526751202</v>
      </c>
      <c r="U41" s="87">
        <v>-0.49792359547773402</v>
      </c>
      <c r="V41" s="87">
        <v>-0.49738517181868702</v>
      </c>
      <c r="W41" s="87">
        <v>-0.52940555200817196</v>
      </c>
      <c r="X41" s="87">
        <v>-0.58111690152207096</v>
      </c>
      <c r="Y41" s="87">
        <v>-0.43829730460765098</v>
      </c>
      <c r="Z41" s="87">
        <v>-0.51801584385710198</v>
      </c>
      <c r="AA41" s="87">
        <v>-0.50412232455264006</v>
      </c>
      <c r="AB41" s="87">
        <v>-0.34449145935969799</v>
      </c>
      <c r="AC41" s="87">
        <v>-0.127774309146619</v>
      </c>
      <c r="AD41" s="87">
        <v>-0.38696219206312799</v>
      </c>
      <c r="AE41" s="87">
        <v>-7.3842614113558101E-3</v>
      </c>
      <c r="AF41" s="87">
        <v>0.195423867055108</v>
      </c>
      <c r="AG41" s="87">
        <v>-7.4617804328613299E-2</v>
      </c>
      <c r="AH41" s="87">
        <v>0.257540627474937</v>
      </c>
      <c r="AI41" s="87">
        <v>-0.56044848633970601</v>
      </c>
      <c r="AJ41" s="87">
        <v>-0.37608647584625698</v>
      </c>
      <c r="AK41" s="87">
        <v>0.65875526288173103</v>
      </c>
      <c r="AL41" s="87">
        <v>0.71791501281036896</v>
      </c>
      <c r="AM41" s="87">
        <v>0.68837334481221202</v>
      </c>
      <c r="AN41" s="87">
        <v>0.61701177102609495</v>
      </c>
      <c r="AO41" s="87">
        <v>1</v>
      </c>
      <c r="AP41" s="87">
        <v>-0.53909347925140205</v>
      </c>
      <c r="AQ41" s="87">
        <v>0.67103966235119805</v>
      </c>
      <c r="AR41" s="87">
        <v>0.61449467897017895</v>
      </c>
      <c r="AS41" s="88">
        <v>0.212685607169979</v>
      </c>
      <c r="AT41" s="82"/>
      <c r="AU41" s="82"/>
      <c r="AV41" s="82"/>
    </row>
    <row r="42" spans="1:48" s="72" customFormat="1" ht="14.25" customHeight="1" x14ac:dyDescent="0.35">
      <c r="A42" s="82"/>
      <c r="B42" s="85" t="s">
        <v>63</v>
      </c>
      <c r="C42" s="85" t="s">
        <v>102</v>
      </c>
      <c r="D42" s="89">
        <v>0.76179381333921203</v>
      </c>
      <c r="E42" s="90"/>
      <c r="F42" s="85" t="s">
        <v>63</v>
      </c>
      <c r="G42" s="86">
        <v>-0.17345899847590901</v>
      </c>
      <c r="H42" s="87">
        <v>-0.18053000307787001</v>
      </c>
      <c r="I42" s="87">
        <v>-0.17085585846828899</v>
      </c>
      <c r="J42" s="87">
        <v>-0.27391938588000297</v>
      </c>
      <c r="K42" s="87">
        <v>-0.17035398329543899</v>
      </c>
      <c r="L42" s="87">
        <v>-0.15013737595041499</v>
      </c>
      <c r="M42" s="87">
        <v>-0.24575977931672799</v>
      </c>
      <c r="N42" s="87">
        <v>-0.20139672935826</v>
      </c>
      <c r="O42" s="87">
        <v>-0.215899374276255</v>
      </c>
      <c r="P42" s="87">
        <v>-0.171542868426872</v>
      </c>
      <c r="Q42" s="87">
        <v>-0.13622768553462</v>
      </c>
      <c r="R42" s="87">
        <v>-0.128184030183528</v>
      </c>
      <c r="S42" s="87">
        <v>0.27944083379623103</v>
      </c>
      <c r="T42" s="87">
        <v>0.45487038817241199</v>
      </c>
      <c r="U42" s="87">
        <v>0.44055972716000802</v>
      </c>
      <c r="V42" s="87">
        <v>0.42907704747431602</v>
      </c>
      <c r="W42" s="87">
        <v>0.43863308247023303</v>
      </c>
      <c r="X42" s="87">
        <v>0.42248374588251902</v>
      </c>
      <c r="Y42" s="87">
        <v>0.38547566939125799</v>
      </c>
      <c r="Z42" s="87">
        <v>0.41618132976178202</v>
      </c>
      <c r="AA42" s="87">
        <v>0.37885260652268798</v>
      </c>
      <c r="AB42" s="87">
        <v>0.30094939613076199</v>
      </c>
      <c r="AC42" s="87">
        <v>0.12506308723057899</v>
      </c>
      <c r="AD42" s="87">
        <v>0.34286203386705499</v>
      </c>
      <c r="AE42" s="87">
        <v>8.9918980263219497E-2</v>
      </c>
      <c r="AF42" s="87">
        <v>-0.1818126884041</v>
      </c>
      <c r="AG42" s="87">
        <v>0.14843455425730001</v>
      </c>
      <c r="AH42" s="87">
        <v>-9.3944901018973404E-2</v>
      </c>
      <c r="AI42" s="87">
        <v>0.31700735899279697</v>
      </c>
      <c r="AJ42" s="87">
        <v>0.46721361745444001</v>
      </c>
      <c r="AK42" s="87">
        <v>-0.61815903550942697</v>
      </c>
      <c r="AL42" s="87">
        <v>-0.63979691167855801</v>
      </c>
      <c r="AM42" s="87">
        <v>-0.72117480331151396</v>
      </c>
      <c r="AN42" s="87">
        <v>-0.66988121111760901</v>
      </c>
      <c r="AO42" s="87">
        <v>-0.53909347925140205</v>
      </c>
      <c r="AP42" s="87">
        <v>1</v>
      </c>
      <c r="AQ42" s="87">
        <v>-0.51235713559176499</v>
      </c>
      <c r="AR42" s="87">
        <v>-0.47258516624097002</v>
      </c>
      <c r="AS42" s="88">
        <v>-0.17470388510724599</v>
      </c>
      <c r="AT42" s="82"/>
      <c r="AU42" s="82"/>
      <c r="AV42" s="82"/>
    </row>
    <row r="43" spans="1:48" s="72" customFormat="1" ht="14.25" customHeight="1" x14ac:dyDescent="0.35">
      <c r="A43" s="82"/>
      <c r="B43" s="85" t="s">
        <v>64</v>
      </c>
      <c r="C43" s="83" t="s">
        <v>103</v>
      </c>
      <c r="D43" s="89">
        <v>0.11029144958211996</v>
      </c>
      <c r="E43" s="90"/>
      <c r="F43" s="85" t="s">
        <v>64</v>
      </c>
      <c r="G43" s="86">
        <v>0.37210540710113899</v>
      </c>
      <c r="H43" s="87">
        <v>0.20806604147930299</v>
      </c>
      <c r="I43" s="87">
        <v>0.17242997458465401</v>
      </c>
      <c r="J43" s="87">
        <v>0.46304615895009898</v>
      </c>
      <c r="K43" s="87">
        <v>0.28033504003297299</v>
      </c>
      <c r="L43" s="87">
        <v>0.199615632787745</v>
      </c>
      <c r="M43" s="87">
        <v>0.43767992649912002</v>
      </c>
      <c r="N43" s="87">
        <v>0.353516126996477</v>
      </c>
      <c r="O43" s="87">
        <v>0.35298672829390698</v>
      </c>
      <c r="P43" s="87">
        <v>0.45138157952852098</v>
      </c>
      <c r="Q43" s="87">
        <v>0.25818438301458202</v>
      </c>
      <c r="R43" s="87">
        <v>0.15525304205444401</v>
      </c>
      <c r="S43" s="87">
        <v>-6.2944009071393095E-2</v>
      </c>
      <c r="T43" s="87">
        <v>-0.63193937721316495</v>
      </c>
      <c r="U43" s="87">
        <v>-0.681592617633905</v>
      </c>
      <c r="V43" s="87">
        <v>-0.70004113368930698</v>
      </c>
      <c r="W43" s="87">
        <v>-0.72844335311133801</v>
      </c>
      <c r="X43" s="87">
        <v>-0.70783304219114795</v>
      </c>
      <c r="Y43" s="87">
        <v>-0.64155964981205305</v>
      </c>
      <c r="Z43" s="87">
        <v>-0.67416117072691994</v>
      </c>
      <c r="AA43" s="87">
        <v>-0.68883651678918101</v>
      </c>
      <c r="AB43" s="87">
        <v>-0.28981180363501702</v>
      </c>
      <c r="AC43" s="87">
        <v>-0.21774260345923399</v>
      </c>
      <c r="AD43" s="87">
        <v>-0.58872601171226902</v>
      </c>
      <c r="AE43" s="87">
        <v>-4.0093687178258001E-2</v>
      </c>
      <c r="AF43" s="87">
        <v>0.14189394028087601</v>
      </c>
      <c r="AG43" s="87">
        <v>-0.21433983806358001</v>
      </c>
      <c r="AH43" s="87">
        <v>0.18639315312513999</v>
      </c>
      <c r="AI43" s="87">
        <v>-0.40008585120407603</v>
      </c>
      <c r="AJ43" s="87">
        <v>-0.32041380372015399</v>
      </c>
      <c r="AK43" s="87">
        <v>0.60825139837740805</v>
      </c>
      <c r="AL43" s="87">
        <v>0.76148142004377395</v>
      </c>
      <c r="AM43" s="87">
        <v>0.76243476035302205</v>
      </c>
      <c r="AN43" s="87">
        <v>0.723521386229945</v>
      </c>
      <c r="AO43" s="87">
        <v>0.67103966235119805</v>
      </c>
      <c r="AP43" s="87">
        <v>-0.51235713559176499</v>
      </c>
      <c r="AQ43" s="87">
        <v>1</v>
      </c>
      <c r="AR43" s="87">
        <v>0.70661518152207103</v>
      </c>
      <c r="AS43" s="88">
        <v>0.32201148194686802</v>
      </c>
      <c r="AT43" s="82"/>
      <c r="AU43" s="82"/>
      <c r="AV43" s="82"/>
    </row>
    <row r="44" spans="1:48" s="72" customFormat="1" ht="14.25" customHeight="1" x14ac:dyDescent="0.35">
      <c r="A44" s="82"/>
      <c r="B44" s="85" t="s">
        <v>65</v>
      </c>
      <c r="C44" s="85" t="s">
        <v>104</v>
      </c>
      <c r="D44" s="89">
        <v>0.23991619048654705</v>
      </c>
      <c r="E44" s="90"/>
      <c r="F44" s="85" t="s">
        <v>65</v>
      </c>
      <c r="G44" s="86">
        <v>0.18076275471125</v>
      </c>
      <c r="H44" s="87">
        <v>9.1199945491060599E-2</v>
      </c>
      <c r="I44" s="87">
        <v>0.118025525527107</v>
      </c>
      <c r="J44" s="87">
        <v>0.34792763182459202</v>
      </c>
      <c r="K44" s="87">
        <v>0.21909062698128201</v>
      </c>
      <c r="L44" s="87">
        <v>0.17867128731567999</v>
      </c>
      <c r="M44" s="87">
        <v>0.432896070518836</v>
      </c>
      <c r="N44" s="87">
        <v>0.37293494460222798</v>
      </c>
      <c r="O44" s="87">
        <v>0.35155604390370998</v>
      </c>
      <c r="P44" s="87">
        <v>0.37659064523812602</v>
      </c>
      <c r="Q44" s="87">
        <v>0.23021029684720401</v>
      </c>
      <c r="R44" s="87">
        <v>0.105096998295422</v>
      </c>
      <c r="S44" s="87">
        <v>-0.20088344129671101</v>
      </c>
      <c r="T44" s="87">
        <v>-0.515698481811528</v>
      </c>
      <c r="U44" s="87">
        <v>-0.58724387763779695</v>
      </c>
      <c r="V44" s="87">
        <v>-0.59102497172083501</v>
      </c>
      <c r="W44" s="87">
        <v>-0.655290253421146</v>
      </c>
      <c r="X44" s="87">
        <v>-0.71965263723563599</v>
      </c>
      <c r="Y44" s="87">
        <v>-0.62774897136821695</v>
      </c>
      <c r="Z44" s="87">
        <v>-0.68062931729399001</v>
      </c>
      <c r="AA44" s="87">
        <v>-0.67569017667852005</v>
      </c>
      <c r="AB44" s="87">
        <v>-0.26560276570324098</v>
      </c>
      <c r="AC44" s="87">
        <v>-0.117132370679267</v>
      </c>
      <c r="AD44" s="87">
        <v>-0.48586884050344198</v>
      </c>
      <c r="AE44" s="87">
        <v>4.6516543714182602E-2</v>
      </c>
      <c r="AF44" s="87">
        <v>5.3332668352053497E-2</v>
      </c>
      <c r="AG44" s="87">
        <v>-7.9680157976184399E-2</v>
      </c>
      <c r="AH44" s="87">
        <v>0.21418504805215799</v>
      </c>
      <c r="AI44" s="87">
        <v>-0.26903469705458299</v>
      </c>
      <c r="AJ44" s="87">
        <v>-0.32543337972456798</v>
      </c>
      <c r="AK44" s="87">
        <v>0.71096144836537301</v>
      </c>
      <c r="AL44" s="87">
        <v>0.83894732820335804</v>
      </c>
      <c r="AM44" s="87">
        <v>0.80619073939060604</v>
      </c>
      <c r="AN44" s="87">
        <v>0.71445989674184096</v>
      </c>
      <c r="AO44" s="87">
        <v>0.61449467897017895</v>
      </c>
      <c r="AP44" s="87">
        <v>-0.47258516624097002</v>
      </c>
      <c r="AQ44" s="87">
        <v>0.70661518152207103</v>
      </c>
      <c r="AR44" s="87">
        <v>1</v>
      </c>
      <c r="AS44" s="88">
        <v>0.28722936091117302</v>
      </c>
      <c r="AT44" s="82"/>
      <c r="AU44" s="82"/>
      <c r="AV44" s="82"/>
    </row>
    <row r="45" spans="1:48" ht="14.25" customHeight="1" x14ac:dyDescent="0.35">
      <c r="A45" s="77"/>
      <c r="B45" s="93" t="s">
        <v>66</v>
      </c>
      <c r="C45" s="94" t="s">
        <v>105</v>
      </c>
      <c r="D45" s="95">
        <v>7.4836430508597437E-2</v>
      </c>
      <c r="E45" s="96"/>
      <c r="F45" s="93" t="s">
        <v>66</v>
      </c>
      <c r="G45" s="93">
        <v>-7.9087699836681097E-2</v>
      </c>
      <c r="H45" s="97">
        <v>-0.109906362525463</v>
      </c>
      <c r="I45" s="97">
        <v>-0.138433863373288</v>
      </c>
      <c r="J45" s="97">
        <v>7.2751270288269193E-2</v>
      </c>
      <c r="K45" s="97">
        <v>-9.24063727197839E-2</v>
      </c>
      <c r="L45" s="97">
        <v>-6.1244661155380402E-2</v>
      </c>
      <c r="M45" s="97">
        <v>0.14843241440893301</v>
      </c>
      <c r="N45" s="97">
        <v>3.5903366604110698E-2</v>
      </c>
      <c r="O45" s="97">
        <v>1.11820858798432E-2</v>
      </c>
      <c r="P45" s="97">
        <v>0.13767736882277701</v>
      </c>
      <c r="Q45" s="97">
        <v>-4.2073594732757701E-2</v>
      </c>
      <c r="R45" s="97">
        <v>-9.7735198433098608E-3</v>
      </c>
      <c r="S45" s="97">
        <v>-5.9487019311326397E-2</v>
      </c>
      <c r="T45" s="97">
        <v>-0.27385251490520901</v>
      </c>
      <c r="U45" s="97">
        <v>-0.33818310647977601</v>
      </c>
      <c r="V45" s="97">
        <v>-0.34306801852570801</v>
      </c>
      <c r="W45" s="97">
        <v>-0.368786984161109</v>
      </c>
      <c r="X45" s="97">
        <v>-0.379562029045934</v>
      </c>
      <c r="Y45" s="97">
        <v>-0.32098428335539397</v>
      </c>
      <c r="Z45" s="97">
        <v>-0.32849331669989201</v>
      </c>
      <c r="AA45" s="97">
        <v>-0.33064574845248201</v>
      </c>
      <c r="AB45" s="97">
        <v>-0.12981602157814801</v>
      </c>
      <c r="AC45" s="97">
        <v>-3.8838136574731397E-2</v>
      </c>
      <c r="AD45" s="97">
        <v>-0.25226718792129299</v>
      </c>
      <c r="AE45" s="98">
        <v>-6.1840562494466598E-3</v>
      </c>
      <c r="AF45" s="97">
        <v>3.2532040190862602E-2</v>
      </c>
      <c r="AG45" s="97">
        <v>-5.8310644636931599E-2</v>
      </c>
      <c r="AH45" s="97">
        <v>0.121382874285815</v>
      </c>
      <c r="AI45" s="97">
        <v>-5.4682507815657901E-2</v>
      </c>
      <c r="AJ45" s="97">
        <v>-0.17422731348942699</v>
      </c>
      <c r="AK45" s="97">
        <v>0.22912244150429201</v>
      </c>
      <c r="AL45" s="97">
        <v>0.30697044620796798</v>
      </c>
      <c r="AM45" s="97">
        <v>0.28023570633082701</v>
      </c>
      <c r="AN45" s="97">
        <v>0.28516356341048998</v>
      </c>
      <c r="AO45" s="97">
        <v>0.212685607169979</v>
      </c>
      <c r="AP45" s="97">
        <v>-0.17470388510724599</v>
      </c>
      <c r="AQ45" s="97">
        <v>0.32201148194686802</v>
      </c>
      <c r="AR45" s="97">
        <v>0.28722936091117302</v>
      </c>
      <c r="AS45" s="97">
        <v>1</v>
      </c>
      <c r="AT45" s="77"/>
      <c r="AU45" s="77"/>
      <c r="AV45" s="77"/>
    </row>
    <row r="46" spans="1:48" ht="12.75" customHeight="1" x14ac:dyDescent="0.35">
      <c r="A46" s="77"/>
      <c r="B46" s="77"/>
      <c r="C46" s="77"/>
      <c r="D46" s="77"/>
      <c r="E46" s="77"/>
      <c r="F46" s="82"/>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row>
    <row r="47" spans="1:48" ht="12.75" customHeight="1" x14ac:dyDescent="0.35">
      <c r="A47" s="77"/>
      <c r="B47" s="77"/>
      <c r="C47" s="77"/>
      <c r="D47" s="77"/>
      <c r="E47" s="77"/>
      <c r="F47" s="82"/>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row>
    <row r="49" spans="31:31" ht="12.75" customHeight="1" x14ac:dyDescent="0.35">
      <c r="AE49" s="99"/>
    </row>
  </sheetData>
  <mergeCells count="6">
    <mergeCell ref="B4:B6"/>
    <mergeCell ref="C4:C6"/>
    <mergeCell ref="D4:D6"/>
    <mergeCell ref="F4:F6"/>
    <mergeCell ref="G4:AS4"/>
    <mergeCell ref="G5:AS5"/>
  </mergeCells>
  <conditionalFormatting sqref="F7:AS45">
    <cfRule type="expression" dxfId="1" priority="2">
      <formula>MOD(ROW(),2)=0</formula>
    </cfRule>
  </conditionalFormatting>
  <conditionalFormatting sqref="B7:D45">
    <cfRule type="expression" dxfId="0" priority="1">
      <formula>MOD(ROW(),2)=0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BeArchived xmlns="1ab9bbcc-83c6-4736-b39b-aba04a32d413">Nein</ToBeArchived>
    <Topic_Note xmlns="http://schemas.microsoft.com/sharepoint/v3/fields">
      <Terms xmlns="http://schemas.microsoft.com/office/infopath/2007/PartnerControl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6005-T-6-74547</_dlc_DocId>
    <_dlc_DocIdUrl xmlns="a13ce8e2-0bfa-4ae3-b62f-afeb61f48330">
      <Url>https://dok.finma.ch/sites/6005-T/_layouts/15/DocIdRedir.aspx?ID=6005-T-6-74547</Url>
      <Description>6005-T-6-74547</Description>
    </_dlc_DocIdUrl>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RetentionPeriod xmlns="1AB9BBCC-83C6-4736-B39B-ABA04A32D413">15</RetentionPeriod>
    <AgendaItemGUID xmlns="1ab9bbcc-83c6-4736-b39b-aba04a32d413" xsi:nil="true"/>
    <DocumentDate xmlns="1AB9BBCC-83C6-4736-B39B-ABA04A32D413">2020-03-12T10:45:26+00:00</DocumentDate>
    <SeqenceNumber xmlns="1ab9bbcc-83c6-4736-b39b-aba04a32d41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25433-75D2-4D9F-8145-1DB644EEA437}"/>
</file>

<file path=customXml/itemProps2.xml><?xml version="1.0" encoding="utf-8"?>
<ds:datastoreItem xmlns:ds="http://schemas.openxmlformats.org/officeDocument/2006/customXml" ds:itemID="{D752345C-DC44-430C-9221-33D8F3BD99D9}"/>
</file>

<file path=customXml/itemProps3.xml><?xml version="1.0" encoding="utf-8"?>
<ds:datastoreItem xmlns:ds="http://schemas.openxmlformats.org/officeDocument/2006/customXml" ds:itemID="{58D488C6-E9C9-40D5-9EEB-59BE335A7297}"/>
</file>

<file path=customXml/itemProps4.xml><?xml version="1.0" encoding="utf-8"?>
<ds:datastoreItem xmlns:ds="http://schemas.openxmlformats.org/officeDocument/2006/customXml" ds:itemID="{33E8C55F-5EF3-43E2-BF5C-4FD7F25C64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Inputparam</vt:lpstr>
      <vt:lpstr>Market Initial Values</vt:lpstr>
      <vt:lpstr>Market Risk (Dynamic)</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Meuser Johannes</dc:creator>
  <cp:lastModifiedBy>Meuser Johannes</cp:lastModifiedBy>
  <dcterms:created xsi:type="dcterms:W3CDTF">2020-03-12T10:13:16Z</dcterms:created>
  <dcterms:modified xsi:type="dcterms:W3CDTF">2020-07-13T07:26:16Z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6abc34c5-3a38-41f3-9f63-495fcd4c69d9</vt:lpwstr>
  </property>
</Properties>
</file>