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11271\Documents\"/>
    </mc:Choice>
  </mc:AlternateContent>
  <bookViews>
    <workbookView xWindow="0" yWindow="0" windowWidth="28800" windowHeight="14150" activeTab="2"/>
  </bookViews>
  <sheets>
    <sheet name="Inputparam" sheetId="2" r:id="rId1"/>
    <sheet name="Market Initial Values" sheetId="1" r:id="rId2"/>
    <sheet name="Manual" sheetId="4" r:id="rId3"/>
  </sheets>
  <externalReferences>
    <externalReference r:id="rId4"/>
  </externalReferences>
  <definedNames>
    <definedName name="Branch">[1]Intro!$E$11</definedName>
    <definedName name="ExchangeRate">'[1]General Parameters'!$D$11</definedName>
    <definedName name="Language">[1]Intro!$E$7</definedName>
    <definedName name="LanguageNo">[1]Intro!$F$7</definedName>
    <definedName name="SST_Currency">'[1]General Inputs'!$D$7</definedName>
    <definedName name="Translation">[1]Glossary!$B:$F</definedName>
    <definedName name="Unit">[1]Intro!$G$7</definedName>
    <definedName name="Year">[1]Intro!$C$1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9" i="1"/>
  <c r="D15" i="1"/>
  <c r="D11" i="1"/>
  <c r="D10" i="1"/>
  <c r="D22" i="1" s="1"/>
  <c r="D9" i="1"/>
  <c r="D25" i="1" s="1"/>
  <c r="D8" i="1"/>
  <c r="D12" i="1" s="1"/>
  <c r="D7" i="1"/>
  <c r="D20" i="1" s="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G8" i="1"/>
  <c r="G10" i="1" s="1"/>
  <c r="H8" i="1"/>
  <c r="H10" i="1" s="1"/>
  <c r="I8" i="1"/>
  <c r="I10" i="1" s="1"/>
  <c r="J8" i="1"/>
  <c r="J10" i="1" s="1"/>
  <c r="K8" i="1"/>
  <c r="K10" i="1" s="1"/>
  <c r="L8" i="1"/>
  <c r="L10" i="1" s="1"/>
  <c r="M8" i="1"/>
  <c r="M10" i="1" s="1"/>
  <c r="N8" i="1"/>
  <c r="N10" i="1" s="1"/>
  <c r="O8" i="1"/>
  <c r="O10" i="1" s="1"/>
  <c r="P8" i="1"/>
  <c r="P10" i="1" s="1"/>
  <c r="Q8" i="1"/>
  <c r="Q10" i="1" s="1"/>
  <c r="R8" i="1"/>
  <c r="R10" i="1" s="1"/>
  <c r="S8" i="1"/>
  <c r="S10" i="1" s="1"/>
  <c r="T8" i="1"/>
  <c r="T10" i="1" s="1"/>
  <c r="U8" i="1"/>
  <c r="U10" i="1" s="1"/>
  <c r="V8" i="1"/>
  <c r="V10" i="1" s="1"/>
  <c r="W8" i="1"/>
  <c r="W10" i="1" s="1"/>
  <c r="X8" i="1"/>
  <c r="X10" i="1" s="1"/>
  <c r="Y8" i="1"/>
  <c r="Y10" i="1" s="1"/>
  <c r="Z8" i="1"/>
  <c r="Z10" i="1" s="1"/>
  <c r="AA8" i="1"/>
  <c r="AA10" i="1" s="1"/>
  <c r="AB8" i="1"/>
  <c r="AB10" i="1" s="1"/>
  <c r="AC8" i="1"/>
  <c r="AC10" i="1" s="1"/>
  <c r="AD8" i="1"/>
  <c r="AD10" i="1" s="1"/>
  <c r="AE8" i="1"/>
  <c r="AE10" i="1" s="1"/>
  <c r="AF8" i="1"/>
  <c r="AF10" i="1" s="1"/>
  <c r="AG8" i="1"/>
  <c r="AG10" i="1" s="1"/>
  <c r="AH8" i="1"/>
  <c r="AH10" i="1" s="1"/>
  <c r="AI8" i="1"/>
  <c r="AI10" i="1" s="1"/>
  <c r="AJ8" i="1"/>
  <c r="AJ10" i="1" s="1"/>
  <c r="AK8" i="1"/>
  <c r="AK10" i="1" s="1"/>
  <c r="AL8" i="1"/>
  <c r="AL10" i="1" s="1"/>
  <c r="AM8" i="1"/>
  <c r="AM10" i="1" s="1"/>
  <c r="AN8" i="1"/>
  <c r="AN10" i="1" s="1"/>
  <c r="AO8" i="1"/>
  <c r="AO10" i="1" s="1"/>
  <c r="AP8" i="1"/>
  <c r="AP10" i="1" s="1"/>
  <c r="AQ8" i="1"/>
  <c r="AQ10" i="1" s="1"/>
  <c r="AR8" i="1"/>
  <c r="AR10" i="1" s="1"/>
  <c r="AS8" i="1"/>
  <c r="AS10" i="1" s="1"/>
  <c r="AT8" i="1"/>
  <c r="AT10" i="1" s="1"/>
  <c r="AU8" i="1"/>
  <c r="AU10" i="1" s="1"/>
  <c r="AV8" i="1"/>
  <c r="AV10" i="1" s="1"/>
  <c r="AW8" i="1"/>
  <c r="AW10" i="1" s="1"/>
  <c r="AX8" i="1"/>
  <c r="AX10" i="1" s="1"/>
  <c r="AY8" i="1"/>
  <c r="AY10" i="1" s="1"/>
  <c r="AZ8" i="1"/>
  <c r="AZ10" i="1" s="1"/>
  <c r="BA8" i="1"/>
  <c r="BA10" i="1" s="1"/>
  <c r="BB8" i="1"/>
  <c r="BB10" i="1" s="1"/>
  <c r="BC8" i="1"/>
  <c r="BC10" i="1" s="1"/>
  <c r="BD8" i="1"/>
  <c r="BD10" i="1" s="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G6" i="1"/>
  <c r="D14" i="1" l="1"/>
  <c r="D21" i="1"/>
  <c r="D24" i="1"/>
  <c r="D13" i="1"/>
  <c r="D18" i="1"/>
  <c r="D17" i="1"/>
  <c r="D23" i="1"/>
  <c r="D16" i="1"/>
  <c r="C20" i="2"/>
  <c r="C19" i="2"/>
  <c r="C18" i="2"/>
  <c r="C17" i="2"/>
  <c r="E16" i="2"/>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D16" i="2"/>
  <c r="D7" i="2"/>
  <c r="D19" i="2" s="1"/>
  <c r="D17" i="2" l="1"/>
  <c r="D20" i="2"/>
  <c r="D18" i="2"/>
  <c r="E7" i="2"/>
  <c r="E19" i="2" l="1"/>
  <c r="E17" i="2"/>
  <c r="E20" i="2"/>
  <c r="F7" i="2"/>
  <c r="E18" i="2"/>
  <c r="F19" i="2" l="1"/>
  <c r="F17" i="2"/>
  <c r="F18" i="2"/>
  <c r="G7" i="2"/>
  <c r="F20" i="2"/>
  <c r="G18" i="2" l="1"/>
  <c r="G20" i="2"/>
  <c r="G19" i="2"/>
  <c r="H7" i="2"/>
  <c r="G17" i="2"/>
  <c r="H20" i="2" l="1"/>
  <c r="H18" i="2"/>
  <c r="I7" i="2"/>
  <c r="H17" i="2"/>
  <c r="H19" i="2"/>
  <c r="I19" i="2" l="1"/>
  <c r="I17" i="2"/>
  <c r="I18" i="2"/>
  <c r="I20" i="2"/>
  <c r="J7" i="2"/>
  <c r="J19" i="2" l="1"/>
  <c r="J17" i="2"/>
  <c r="J20" i="2"/>
  <c r="K7" i="2"/>
  <c r="J18" i="2"/>
  <c r="K20" i="2" l="1"/>
  <c r="K18" i="2"/>
  <c r="K17" i="2"/>
  <c r="L7" i="2"/>
  <c r="K19" i="2"/>
  <c r="L20" i="2" l="1"/>
  <c r="L18" i="2"/>
  <c r="M7" i="2"/>
  <c r="L17" i="2"/>
  <c r="L19" i="2"/>
  <c r="M17" i="2" l="1"/>
  <c r="M19" i="2"/>
  <c r="N7" i="2"/>
  <c r="M20" i="2"/>
  <c r="M18" i="2"/>
  <c r="N19" i="2" l="1"/>
  <c r="N17" i="2"/>
  <c r="N18" i="2"/>
  <c r="O7" i="2"/>
  <c r="N20" i="2"/>
  <c r="O18" i="2" l="1"/>
  <c r="O20" i="2"/>
  <c r="O19" i="2"/>
  <c r="O17" i="2"/>
  <c r="P7" i="2"/>
  <c r="P20" i="2" l="1"/>
  <c r="P18" i="2"/>
  <c r="Q7" i="2"/>
  <c r="P19" i="2"/>
  <c r="P17" i="2"/>
  <c r="Q19" i="2" l="1"/>
  <c r="Q17" i="2"/>
  <c r="Q18" i="2"/>
  <c r="Q20" i="2"/>
  <c r="R7" i="2"/>
  <c r="R19" i="2" l="1"/>
  <c r="R17" i="2"/>
  <c r="R20" i="2"/>
  <c r="S7" i="2"/>
  <c r="R18" i="2"/>
  <c r="S20" i="2" l="1"/>
  <c r="S18" i="2"/>
  <c r="T7" i="2"/>
  <c r="S17" i="2"/>
  <c r="S19" i="2"/>
  <c r="T20" i="2" l="1"/>
  <c r="T18" i="2"/>
  <c r="U7" i="2"/>
  <c r="T17" i="2"/>
  <c r="T19" i="2"/>
  <c r="U17" i="2" l="1"/>
  <c r="U19" i="2"/>
  <c r="U18" i="2"/>
  <c r="V7" i="2"/>
  <c r="U20" i="2"/>
  <c r="V19" i="2" l="1"/>
  <c r="V17" i="2"/>
  <c r="V18" i="2"/>
  <c r="W7" i="2"/>
  <c r="V20" i="2"/>
  <c r="W18" i="2" l="1"/>
  <c r="W20" i="2"/>
  <c r="W19" i="2"/>
  <c r="X7" i="2"/>
  <c r="W17" i="2"/>
  <c r="X20" i="2" l="1"/>
  <c r="X18" i="2"/>
  <c r="Y7" i="2"/>
  <c r="X19" i="2"/>
  <c r="X17" i="2"/>
  <c r="Y19" i="2" l="1"/>
  <c r="Y17" i="2"/>
  <c r="Y18" i="2"/>
  <c r="Y20" i="2"/>
  <c r="Z7" i="2"/>
  <c r="Z19" i="2" l="1"/>
  <c r="Z17" i="2"/>
  <c r="Z20" i="2"/>
  <c r="AA7" i="2"/>
  <c r="Z18" i="2"/>
  <c r="AA20" i="2" l="1"/>
  <c r="AA18" i="2"/>
  <c r="AA17" i="2"/>
  <c r="AB7" i="2"/>
  <c r="AA19" i="2"/>
  <c r="AB20" i="2" l="1"/>
  <c r="AB18" i="2"/>
  <c r="AC7" i="2"/>
  <c r="AB17" i="2"/>
  <c r="AB19" i="2"/>
  <c r="AC17" i="2" l="1"/>
  <c r="AC19" i="2"/>
  <c r="AD7" i="2"/>
  <c r="AC18" i="2"/>
  <c r="AC20" i="2"/>
  <c r="AD19" i="2" l="1"/>
  <c r="AD17" i="2"/>
  <c r="AD18" i="2"/>
  <c r="AE7" i="2"/>
  <c r="AD20" i="2"/>
  <c r="AE20" i="2" l="1"/>
  <c r="AE18" i="2"/>
  <c r="AE19" i="2"/>
  <c r="AF7" i="2"/>
  <c r="AE17" i="2"/>
  <c r="AF20" i="2" l="1"/>
  <c r="AF18" i="2"/>
  <c r="AG7" i="2"/>
  <c r="AF17" i="2"/>
  <c r="AF19" i="2"/>
  <c r="AG19" i="2" l="1"/>
  <c r="AG17" i="2"/>
  <c r="AG18" i="2"/>
  <c r="AG20" i="2"/>
  <c r="AH7" i="2"/>
  <c r="AH19" i="2" l="1"/>
  <c r="AH17" i="2"/>
  <c r="AH20" i="2"/>
  <c r="AI7" i="2"/>
  <c r="AH18" i="2"/>
  <c r="AI18" i="2" l="1"/>
  <c r="AI20" i="2"/>
  <c r="AJ7" i="2"/>
  <c r="AI17" i="2"/>
  <c r="AI19" i="2"/>
  <c r="AJ20" i="2" l="1"/>
  <c r="AJ18" i="2"/>
  <c r="AK7" i="2"/>
  <c r="AJ17" i="2"/>
  <c r="AJ19" i="2"/>
  <c r="AK17" i="2" l="1"/>
  <c r="AK19" i="2"/>
  <c r="AK20" i="2"/>
  <c r="AK18" i="2"/>
  <c r="AL7" i="2"/>
  <c r="AL19" i="2" l="1"/>
  <c r="AL17" i="2"/>
  <c r="AL18" i="2"/>
  <c r="AM7" i="2"/>
  <c r="AL20" i="2"/>
  <c r="AM20" i="2" l="1"/>
  <c r="AM18" i="2"/>
  <c r="AM19" i="2"/>
  <c r="AN7" i="2"/>
  <c r="AM17" i="2"/>
  <c r="AN20" i="2" l="1"/>
  <c r="AN18" i="2"/>
  <c r="AO7" i="2"/>
  <c r="AN19" i="2"/>
  <c r="AN17" i="2"/>
  <c r="AO17" i="2" l="1"/>
  <c r="AO19" i="2"/>
  <c r="AO18" i="2"/>
  <c r="AO20" i="2"/>
  <c r="AP7" i="2"/>
  <c r="AP19" i="2" l="1"/>
  <c r="AP17" i="2"/>
  <c r="AP20" i="2"/>
  <c r="AQ7" i="2"/>
  <c r="AP18" i="2"/>
  <c r="AQ20" i="2" l="1"/>
  <c r="AQ18" i="2"/>
  <c r="AQ17" i="2"/>
  <c r="AR7" i="2"/>
  <c r="AQ19" i="2"/>
  <c r="AR20" i="2" l="1"/>
  <c r="AR18" i="2"/>
  <c r="AS7" i="2"/>
  <c r="AR17" i="2"/>
  <c r="AR19" i="2"/>
  <c r="AS17" i="2" l="1"/>
  <c r="AS19" i="2"/>
  <c r="AT7" i="2"/>
  <c r="AS20" i="2"/>
  <c r="AS18" i="2"/>
  <c r="AT19" i="2" l="1"/>
  <c r="AT17" i="2"/>
  <c r="AT18" i="2"/>
  <c r="AT20" i="2"/>
  <c r="AU7" i="2"/>
  <c r="AU20" i="2" l="1"/>
  <c r="AU18" i="2"/>
  <c r="AU19" i="2"/>
  <c r="AV7" i="2"/>
  <c r="AU17" i="2"/>
  <c r="AV20" i="2" l="1"/>
  <c r="AV18" i="2"/>
  <c r="AW7" i="2"/>
  <c r="AV17" i="2"/>
  <c r="AV19" i="2"/>
  <c r="AW17" i="2" l="1"/>
  <c r="AW19" i="2"/>
  <c r="AW18" i="2"/>
  <c r="AW20" i="2"/>
  <c r="AX7" i="2"/>
  <c r="AX19" i="2" l="1"/>
  <c r="AX17" i="2"/>
  <c r="AX20" i="2"/>
  <c r="AY7" i="2"/>
  <c r="AX18" i="2"/>
  <c r="AY20" i="2" l="1"/>
  <c r="AY18" i="2"/>
  <c r="AY17" i="2"/>
  <c r="AZ7" i="2"/>
  <c r="AY19" i="2"/>
  <c r="AZ20" i="2" l="1"/>
  <c r="AZ18" i="2"/>
  <c r="AZ17" i="2"/>
  <c r="AZ19" i="2"/>
</calcChain>
</file>

<file path=xl/sharedStrings.xml><?xml version="1.0" encoding="utf-8"?>
<sst xmlns="http://schemas.openxmlformats.org/spreadsheetml/2006/main" count="93" uniqueCount="45">
  <si>
    <t>Table: Exchange rates</t>
  </si>
  <si>
    <t>Table: Risk-free yield curves</t>
  </si>
  <si>
    <t>From</t>
  </si>
  <si>
    <t>To</t>
  </si>
  <si>
    <t>Initial exchange rate</t>
  </si>
  <si>
    <t>Time to maturity (in years)</t>
  </si>
  <si>
    <t>Currency</t>
  </si>
  <si>
    <t>CHF</t>
  </si>
  <si>
    <t>USD</t>
  </si>
  <si>
    <t>EUR</t>
  </si>
  <si>
    <t>GBP</t>
  </si>
  <si>
    <t>JPY</t>
  </si>
  <si>
    <t>SST 2020 Yield Curves and Foreign Exchange Rates</t>
  </si>
  <si>
    <t>Maturity [years]</t>
  </si>
  <si>
    <t xml:space="preserve">GBP </t>
  </si>
  <si>
    <t>Discount factors</t>
  </si>
  <si>
    <t>Discount function P(t) = (1+r(t)/100)^(-t)</t>
  </si>
  <si>
    <t>EUR/CHF</t>
  </si>
  <si>
    <t>USD/CHF</t>
  </si>
  <si>
    <t>GBP/CHF</t>
  </si>
  <si>
    <t>JPY/CHF</t>
  </si>
  <si>
    <t>Cost of capital (above one year risk free rate) for the calculation of the risk margin</t>
  </si>
  <si>
    <t>CoC</t>
  </si>
  <si>
    <t>Correlations, volatilities and inflation can be used from SST 2020</t>
  </si>
  <si>
    <t>Zero coupon rates r(t) at 31.03.2020 in percent</t>
  </si>
  <si>
    <t>Foreign exchange rates 31.03.2020</t>
  </si>
  <si>
    <t>Market values for the market risk at 31.03.2020</t>
  </si>
  <si>
    <t>Manual</t>
  </si>
  <si>
    <t>Anleitung für die Rechnung mit dem SST-Tool</t>
  </si>
  <si>
    <t>Das Excelsheet zur Erhebung per 31.03.2020 enthält die folgenden Blätter</t>
  </si>
  <si>
    <t>Allgemeine Bemerkungen</t>
  </si>
  <si>
    <t>Ausgehend vom Excelsheet zur Erhebung sind die folgenden Arbeitsschritte durchzuführen</t>
  </si>
  <si>
    <r>
      <t>1.</t>
    </r>
    <r>
      <rPr>
        <sz val="7"/>
        <color theme="1"/>
        <rFont val="Times New Roman"/>
        <family val="1"/>
      </rPr>
      <t xml:space="preserve">       </t>
    </r>
    <r>
      <rPr>
        <sz val="11"/>
        <color theme="1"/>
        <rFont val="Calibri"/>
        <family val="2"/>
        <scheme val="minor"/>
      </rPr>
      <t>SST-Template mit Daten per 31.03.2020 ausfüllen</t>
    </r>
  </si>
  <si>
    <r>
      <t>3.</t>
    </r>
    <r>
      <rPr>
        <sz val="7"/>
        <color theme="1"/>
        <rFont val="Times New Roman"/>
        <family val="1"/>
      </rPr>
      <t xml:space="preserve">       </t>
    </r>
    <r>
      <rPr>
        <sz val="11"/>
        <color theme="1"/>
        <rFont val="Calibri"/>
        <family val="2"/>
        <scheme val="minor"/>
      </rPr>
      <t xml:space="preserve">Impacts aus </t>
    </r>
    <r>
      <rPr>
        <i/>
        <sz val="11"/>
        <color theme="1"/>
        <rFont val="Calibri"/>
        <family val="2"/>
        <scheme val="minor"/>
      </rPr>
      <t>Macroeconomic Scenarios</t>
    </r>
    <r>
      <rPr>
        <sz val="11"/>
        <color theme="1"/>
        <rFont val="Calibri"/>
        <family val="2"/>
        <scheme val="minor"/>
      </rPr>
      <t xml:space="preserve">, Spalten D und E, in das SST-Template, Blatt </t>
    </r>
    <r>
      <rPr>
        <i/>
        <sz val="11"/>
        <color theme="1"/>
        <rFont val="Calibri"/>
        <family val="2"/>
        <scheme val="minor"/>
      </rPr>
      <t>Macroeconomic Scenarios</t>
    </r>
    <r>
      <rPr>
        <sz val="11"/>
        <color theme="1"/>
        <rFont val="Calibri"/>
        <family val="2"/>
        <scheme val="minor"/>
      </rPr>
      <t>, Spalten F und G einkopieren</t>
    </r>
  </si>
  <si>
    <t>Hier befinden sich zusätzliche Erläuterungen zur Durchführung der Erhebung per 31. März 2020.</t>
  </si>
  <si>
    <r>
      <t>1.</t>
    </r>
    <r>
      <rPr>
        <i/>
        <sz val="7"/>
        <color theme="1"/>
        <rFont val="Times New Roman"/>
        <family val="1"/>
      </rPr>
      <t xml:space="preserve">       </t>
    </r>
    <r>
      <rPr>
        <i/>
        <sz val="11"/>
        <color theme="1"/>
        <rFont val="Calibri"/>
        <family val="2"/>
        <scheme val="minor"/>
      </rPr>
      <t>Fundamental_Data_31.03.2020</t>
    </r>
  </si>
  <si>
    <r>
      <t>2.</t>
    </r>
    <r>
      <rPr>
        <i/>
        <sz val="7"/>
        <color theme="1"/>
        <rFont val="Times New Roman"/>
        <family val="1"/>
      </rPr>
      <t xml:space="preserve">       </t>
    </r>
    <r>
      <rPr>
        <i/>
        <sz val="11"/>
        <color theme="1"/>
        <rFont val="Calibri"/>
        <family val="2"/>
        <scheme val="minor"/>
      </rPr>
      <t>Fundamental_Data_31.03.2020_C1</t>
    </r>
  </si>
  <si>
    <r>
      <t>3.</t>
    </r>
    <r>
      <rPr>
        <i/>
        <sz val="7"/>
        <color theme="1"/>
        <rFont val="Times New Roman"/>
        <family val="1"/>
      </rPr>
      <t xml:space="preserve">       </t>
    </r>
    <r>
      <rPr>
        <i/>
        <sz val="11"/>
        <color theme="1"/>
        <rFont val="Calibri"/>
        <family val="2"/>
        <scheme val="minor"/>
      </rPr>
      <t>Macroeconomic Scenarios</t>
    </r>
  </si>
  <si>
    <r>
      <t>4.</t>
    </r>
    <r>
      <rPr>
        <i/>
        <sz val="7"/>
        <color theme="1"/>
        <rFont val="Times New Roman"/>
        <family val="1"/>
      </rPr>
      <t xml:space="preserve">       </t>
    </r>
    <r>
      <rPr>
        <i/>
        <sz val="11"/>
        <color theme="1"/>
        <rFont val="Calibri"/>
        <family val="2"/>
        <scheme val="minor"/>
      </rPr>
      <t>Scenarios</t>
    </r>
  </si>
  <si>
    <r>
      <t>5.</t>
    </r>
    <r>
      <rPr>
        <i/>
        <sz val="7"/>
        <color theme="1"/>
        <rFont val="Times New Roman"/>
        <family val="1"/>
      </rPr>
      <t xml:space="preserve">       </t>
    </r>
    <r>
      <rPr>
        <i/>
        <sz val="11"/>
        <color theme="1"/>
        <rFont val="Calibri"/>
        <family val="2"/>
        <scheme val="minor"/>
      </rPr>
      <t>Zusatzfragen_31.03.2020</t>
    </r>
  </si>
  <si>
    <r>
      <t xml:space="preserve">Die Impacts der makroökonomischen Szenarien haben die gleiche Konvention wie die bereits im SST-Template vorhandenen makroökonomischen Szenarien. Bei </t>
    </r>
    <r>
      <rPr>
        <i/>
        <sz val="11"/>
        <color theme="1"/>
        <rFont val="Calibri"/>
        <family val="2"/>
        <scheme val="minor"/>
      </rPr>
      <t>Corona 1</t>
    </r>
    <r>
      <rPr>
        <sz val="11"/>
        <color theme="1"/>
        <rFont val="Calibri"/>
        <family val="2"/>
        <scheme val="minor"/>
      </rPr>
      <t xml:space="preserve"> werden die im Blatt </t>
    </r>
    <r>
      <rPr>
        <i/>
        <sz val="11"/>
        <color theme="1"/>
        <rFont val="Calibri"/>
        <family val="2"/>
        <scheme val="minor"/>
      </rPr>
      <t>Macroeconomic Scenarios</t>
    </r>
    <r>
      <rPr>
        <sz val="11"/>
        <color theme="1"/>
        <rFont val="Calibri"/>
        <family val="2"/>
        <scheme val="minor"/>
      </rPr>
      <t xml:space="preserve"> spezifizierten Szenarien mit den im Blatt </t>
    </r>
    <r>
      <rPr>
        <i/>
        <sz val="11"/>
        <color theme="1"/>
        <rFont val="Calibri"/>
        <family val="2"/>
        <scheme val="minor"/>
      </rPr>
      <t>Scenarios</t>
    </r>
    <r>
      <rPr>
        <sz val="11"/>
        <color theme="1"/>
        <rFont val="Calibri"/>
        <family val="2"/>
        <scheme val="minor"/>
      </rPr>
      <t xml:space="preserve"> spezifizierten Eintrittswahrscheinlichkeiten entsprechend dem Standardmodell-Ansatz aggregiert.</t>
    </r>
  </si>
  <si>
    <r>
      <t>2.</t>
    </r>
    <r>
      <rPr>
        <sz val="7"/>
        <color theme="1"/>
        <rFont val="Times New Roman"/>
        <family val="1"/>
      </rPr>
      <t xml:space="preserve">       </t>
    </r>
    <r>
      <rPr>
        <sz val="11"/>
        <color theme="1"/>
        <rFont val="Calibri"/>
        <family val="2"/>
        <scheme val="minor"/>
      </rPr>
      <t xml:space="preserve">SST-Tool laufen lassen und </t>
    </r>
    <r>
      <rPr>
        <i/>
        <sz val="11"/>
        <color theme="1"/>
        <rFont val="Calibri"/>
        <family val="2"/>
        <scheme val="minor"/>
      </rPr>
      <t>Fundamental_Data_31.03.2020</t>
    </r>
    <r>
      <rPr>
        <sz val="11"/>
        <color theme="1"/>
        <rFont val="Calibri"/>
        <family val="2"/>
        <scheme val="minor"/>
      </rPr>
      <t xml:space="preserve"> befüllen</t>
    </r>
  </si>
  <si>
    <r>
      <t>4.</t>
    </r>
    <r>
      <rPr>
        <sz val="7"/>
        <color theme="1"/>
        <rFont val="Times New Roman"/>
        <family val="1"/>
      </rPr>
      <t xml:space="preserve">       </t>
    </r>
    <r>
      <rPr>
        <sz val="11"/>
        <color theme="1"/>
        <rFont val="Calibri"/>
        <family val="2"/>
        <scheme val="minor"/>
      </rPr>
      <t xml:space="preserve">Daten aus </t>
    </r>
    <r>
      <rPr>
        <i/>
        <sz val="11"/>
        <color theme="1"/>
        <rFont val="Calibri"/>
        <family val="2"/>
        <scheme val="minor"/>
      </rPr>
      <t>Scenarios</t>
    </r>
    <r>
      <rPr>
        <sz val="11"/>
        <color theme="1"/>
        <rFont val="Calibri"/>
        <family val="2"/>
        <scheme val="minor"/>
      </rPr>
      <t xml:space="preserve">, Spalten B bis E in das SST-Template, Blatt </t>
    </r>
    <r>
      <rPr>
        <i/>
        <sz val="11"/>
        <color theme="1"/>
        <rFont val="Calibri"/>
        <family val="2"/>
        <scheme val="minor"/>
      </rPr>
      <t>Scenarios</t>
    </r>
    <r>
      <rPr>
        <sz val="11"/>
        <color theme="1"/>
        <rFont val="Calibri"/>
        <family val="2"/>
        <scheme val="minor"/>
      </rPr>
      <t xml:space="preserve">, Spalten B, C, H und I kopieren. Im SST-Template sind zwei neue Szenarien mit dem Szenario Label und Eintrittswahrscheinlichkeit zu definieren, so dass die unter </t>
    </r>
    <r>
      <rPr>
        <i/>
        <sz val="11"/>
        <color theme="1"/>
        <rFont val="Calibri"/>
        <family val="2"/>
        <scheme val="minor"/>
      </rPr>
      <t>Macroeconomic Scenarios</t>
    </r>
    <r>
      <rPr>
        <sz val="11"/>
        <color theme="1"/>
        <rFont val="Calibri"/>
        <family val="2"/>
        <scheme val="minor"/>
      </rPr>
      <t xml:space="preserve"> definierten Schocks mit den im Blatt </t>
    </r>
    <r>
      <rPr>
        <i/>
        <sz val="11"/>
        <color theme="1"/>
        <rFont val="Calibri"/>
        <family val="2"/>
        <scheme val="minor"/>
      </rPr>
      <t>Scenarios</t>
    </r>
    <r>
      <rPr>
        <sz val="11"/>
        <color theme="1"/>
        <rFont val="Calibri"/>
        <family val="2"/>
        <scheme val="minor"/>
      </rPr>
      <t xml:space="preserve"> definierten Eintrittswahrscheinlichkeiten ausgewertet werden. Die Auswirkung dieser zwei Szenarien wird direkt vom SST-Tool berechnet (wie es bereits für S4.1 und S4.2 bereits der Fall ist) anhand der Auswirkung der gleichnamigen Szenarien im Blatt </t>
    </r>
    <r>
      <rPr>
        <i/>
        <sz val="11"/>
        <color theme="1"/>
        <rFont val="Calibri"/>
        <family val="2"/>
        <scheme val="minor"/>
      </rPr>
      <t>Macroeconomic Scenarios</t>
    </r>
    <r>
      <rPr>
        <sz val="11"/>
        <color theme="1"/>
        <rFont val="Calibri"/>
        <family val="2"/>
        <scheme val="minor"/>
      </rPr>
      <t>. Da es sich um reine makroökonomische Szenarien handelt ist die Auswirkung auf der Aktiven/Passiven für diese Szenarien leer zu lassen.</t>
    </r>
  </si>
  <si>
    <r>
      <t>5.</t>
    </r>
    <r>
      <rPr>
        <sz val="7"/>
        <color theme="1"/>
        <rFont val="Times New Roman"/>
        <family val="1"/>
      </rPr>
      <t xml:space="preserve">       </t>
    </r>
    <r>
      <rPr>
        <sz val="11"/>
        <color theme="1"/>
        <rFont val="Calibri"/>
        <family val="2"/>
        <scheme val="minor"/>
      </rPr>
      <t xml:space="preserve">SST-Tool laufen lassen und </t>
    </r>
    <r>
      <rPr>
        <i/>
        <sz val="11"/>
        <color theme="1"/>
        <rFont val="Calibri"/>
        <family val="2"/>
        <scheme val="minor"/>
      </rPr>
      <t>Fundamental_Data_31.03.2020_C1</t>
    </r>
    <r>
      <rPr>
        <sz val="11"/>
        <color theme="1"/>
        <rFont val="Calibri"/>
        <family val="2"/>
        <scheme val="minor"/>
      </rPr>
      <t xml:space="preserve"> befüllen.</t>
    </r>
  </si>
  <si>
    <r>
      <t>Es sind zwei Rechnungen (</t>
    </r>
    <r>
      <rPr>
        <i/>
        <sz val="11"/>
        <color theme="1"/>
        <rFont val="Calibri"/>
        <family val="2"/>
        <scheme val="minor"/>
      </rPr>
      <t>Base Case</t>
    </r>
    <r>
      <rPr>
        <sz val="11"/>
        <color theme="1"/>
        <rFont val="Calibri"/>
        <family val="2"/>
        <scheme val="minor"/>
      </rPr>
      <t xml:space="preserve"> und </t>
    </r>
    <r>
      <rPr>
        <i/>
        <sz val="11"/>
        <color theme="1"/>
        <rFont val="Calibri"/>
        <family val="2"/>
        <scheme val="minor"/>
      </rPr>
      <t>Corona 1</t>
    </r>
    <r>
      <rPr>
        <sz val="11"/>
        <color theme="1"/>
        <rFont val="Calibri"/>
        <family val="2"/>
        <scheme val="minor"/>
      </rPr>
      <t xml:space="preserve">), idealerweise mit gleichem Seed, durchzuführen. Das Ergebnis des Base Case ist einzukopieren in </t>
    </r>
    <r>
      <rPr>
        <i/>
        <sz val="11"/>
        <color theme="1"/>
        <rFont val="Calibri"/>
        <family val="2"/>
        <scheme val="minor"/>
      </rPr>
      <t>Fundamental_Data_31.03.2020</t>
    </r>
    <r>
      <rPr>
        <sz val="11"/>
        <color theme="1"/>
        <rFont val="Calibri"/>
        <family val="2"/>
        <scheme val="minor"/>
      </rPr>
      <t xml:space="preserve">. Das Ergebnis von </t>
    </r>
    <r>
      <rPr>
        <i/>
        <sz val="11"/>
        <color theme="1"/>
        <rFont val="Calibri"/>
        <family val="2"/>
        <scheme val="minor"/>
      </rPr>
      <t>Corona 1</t>
    </r>
    <r>
      <rPr>
        <sz val="11"/>
        <color theme="1"/>
        <rFont val="Calibri"/>
        <family val="2"/>
        <scheme val="minor"/>
      </rPr>
      <t xml:space="preserve"> ist einzukopieren in </t>
    </r>
    <r>
      <rPr>
        <i/>
        <sz val="11"/>
        <color theme="1"/>
        <rFont val="Calibri"/>
        <family val="2"/>
        <scheme val="minor"/>
      </rPr>
      <t>Fundamental_Data_31.03.2020_C1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</si>
</sst>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00_ ;_ * \-#,##0.000_ ;_ * &quot;-&quot;??_ ;_ @_ "/>
    <numFmt numFmtId="165" formatCode="_ * #,##0.000_ ;_ * \-#,##0.000_ ;_ * &quot;-&quot;???_ ;_ @_ "/>
    <numFmt numFmtId="166" formatCode="0.000"/>
  </numFmts>
  <fonts count="20"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b/>
      <sz val="16"/>
      <color rgb="FF002D64"/>
      <name val="Arial"/>
      <family val="2"/>
    </font>
    <font>
      <sz val="10"/>
      <name val="Arial"/>
      <family val="2"/>
    </font>
    <font>
      <sz val="10"/>
      <name val="Arial"/>
      <family val="2"/>
    </font>
    <font>
      <sz val="10"/>
      <color indexed="9"/>
      <name val="Arial"/>
      <family val="2"/>
    </font>
    <font>
      <b/>
      <sz val="16"/>
      <color indexed="9"/>
      <name val="Arial"/>
      <family val="2"/>
    </font>
    <font>
      <sz val="12"/>
      <name val="Arial"/>
      <family val="2"/>
    </font>
    <font>
      <sz val="11"/>
      <color rgb="FF7030A0"/>
      <name val="Arial"/>
      <family val="2"/>
    </font>
    <font>
      <b/>
      <sz val="10"/>
      <name val="Arial"/>
      <family val="2"/>
    </font>
    <font>
      <b/>
      <sz val="12"/>
      <color rgb="FF002D64"/>
      <name val="Arial"/>
      <family val="2"/>
    </font>
    <font>
      <b/>
      <sz val="12"/>
      <name val="Arial"/>
      <family val="2"/>
    </font>
    <font>
      <sz val="11"/>
      <color theme="1"/>
      <name val="Arial"/>
      <family val="2"/>
    </font>
    <font>
      <b/>
      <sz val="11"/>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s>
  <fills count="4">
    <fill>
      <patternFill patternType="none"/>
    </fill>
    <fill>
      <patternFill patternType="gray125"/>
    </fill>
    <fill>
      <patternFill patternType="solid">
        <fgColor rgb="FFD4ECF9"/>
        <bgColor indexed="64"/>
      </patternFill>
    </fill>
    <fill>
      <patternFill patternType="solid">
        <fgColor theme="0" tint="-0.14996795556505021"/>
        <bgColor indexed="64"/>
      </patternFill>
    </fill>
  </fills>
  <borders count="23">
    <border>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top/>
      <bottom style="thin">
        <color auto="1"/>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style="thin">
        <color theme="0" tint="-0.14996795556505021"/>
      </top>
      <bottom style="thin">
        <color auto="1"/>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6" fillId="0" borderId="0"/>
    <xf numFmtId="165" fontId="6" fillId="3" borderId="14">
      <protection locked="0"/>
    </xf>
    <xf numFmtId="0" fontId="1" fillId="0" borderId="0"/>
    <xf numFmtId="9" fontId="6" fillId="0" borderId="0" applyFont="0" applyFill="0" applyBorder="0" applyAlignment="0" applyProtection="0"/>
    <xf numFmtId="0" fontId="15" fillId="0" borderId="0"/>
    <xf numFmtId="0" fontId="4" fillId="0" borderId="0"/>
  </cellStyleXfs>
  <cellXfs count="82">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2" borderId="1" xfId="0" applyFont="1" applyFill="1" applyBorder="1" applyAlignment="1">
      <alignment vertical="center" wrapText="1"/>
    </xf>
    <xf numFmtId="0" fontId="2" fillId="2" borderId="4" xfId="0" applyFont="1" applyFill="1" applyBorder="1"/>
    <xf numFmtId="0" fontId="2" fillId="2" borderId="5" xfId="0" applyFont="1" applyFill="1" applyBorder="1"/>
    <xf numFmtId="0" fontId="2" fillId="2" borderId="1" xfId="0" applyFont="1" applyFill="1" applyBorder="1" applyAlignment="1">
      <alignment vertical="center"/>
    </xf>
    <xf numFmtId="10" fontId="2" fillId="0" borderId="4" xfId="2" applyNumberFormat="1" applyFont="1" applyBorder="1"/>
    <xf numFmtId="0" fontId="2" fillId="0" borderId="0" xfId="0" applyFont="1" applyFill="1"/>
    <xf numFmtId="0" fontId="2" fillId="0" borderId="7" xfId="0" applyFont="1" applyBorder="1"/>
    <xf numFmtId="0" fontId="2" fillId="0" borderId="5" xfId="0" applyFont="1" applyBorder="1"/>
    <xf numFmtId="164" fontId="2" fillId="0" borderId="7" xfId="1" applyNumberFormat="1" applyFont="1" applyBorder="1"/>
    <xf numFmtId="0" fontId="2" fillId="0" borderId="8" xfId="0" applyFont="1" applyBorder="1"/>
    <xf numFmtId="0" fontId="2" fillId="0" borderId="4" xfId="0" applyFont="1" applyBorder="1"/>
    <xf numFmtId="164" fontId="2" fillId="0" borderId="9" xfId="1" applyNumberFormat="1" applyFont="1" applyBorder="1"/>
    <xf numFmtId="0" fontId="6" fillId="2" borderId="1" xfId="0" applyFont="1" applyFill="1" applyBorder="1" applyAlignment="1">
      <alignment vertical="center"/>
    </xf>
    <xf numFmtId="10" fontId="2" fillId="0" borderId="6" xfId="2" applyNumberFormat="1" applyFont="1" applyBorder="1"/>
    <xf numFmtId="0" fontId="6" fillId="2" borderId="10" xfId="0" applyFont="1" applyFill="1" applyBorder="1" applyAlignment="1">
      <alignment vertical="center"/>
    </xf>
    <xf numFmtId="10" fontId="2" fillId="0" borderId="11" xfId="2" applyNumberFormat="1" applyFont="1" applyBorder="1"/>
    <xf numFmtId="0" fontId="6" fillId="0" borderId="1" xfId="0" applyFont="1" applyFill="1" applyBorder="1" applyAlignment="1">
      <alignment vertical="center"/>
    </xf>
    <xf numFmtId="10" fontId="0" fillId="0" borderId="0" xfId="0" applyNumberFormat="1"/>
    <xf numFmtId="0" fontId="2" fillId="0" borderId="12" xfId="0" applyFont="1" applyBorder="1"/>
    <xf numFmtId="0" fontId="2" fillId="0" borderId="10" xfId="0" applyFont="1" applyBorder="1"/>
    <xf numFmtId="164" fontId="2" fillId="0" borderId="12" xfId="1" applyNumberFormat="1" applyFont="1" applyBorder="1"/>
    <xf numFmtId="0" fontId="5" fillId="0" borderId="0" xfId="3" applyFont="1" applyAlignment="1">
      <alignment horizontal="center" vertical="center"/>
    </xf>
    <xf numFmtId="0" fontId="5" fillId="0" borderId="0" xfId="3" applyFont="1" applyAlignment="1">
      <alignment horizontal="left" vertical="center"/>
    </xf>
    <xf numFmtId="0" fontId="8" fillId="0" borderId="0" xfId="3" applyFont="1" applyFill="1" applyBorder="1" applyAlignment="1">
      <alignment vertical="center"/>
    </xf>
    <xf numFmtId="0" fontId="9" fillId="0" borderId="0" xfId="3" applyFont="1" applyFill="1" applyBorder="1" applyAlignment="1">
      <alignment horizontal="right" vertical="center"/>
    </xf>
    <xf numFmtId="0" fontId="10" fillId="0" borderId="0" xfId="3" applyFont="1" applyFill="1" applyBorder="1" applyAlignment="1">
      <alignment horizontal="center" vertical="center"/>
    </xf>
    <xf numFmtId="0" fontId="11" fillId="0" borderId="0" xfId="3" applyFont="1" applyAlignment="1">
      <alignment horizontal="left" vertical="center"/>
    </xf>
    <xf numFmtId="0" fontId="10" fillId="0" borderId="0" xfId="3" applyFont="1" applyFill="1" applyAlignment="1">
      <alignment vertical="center"/>
    </xf>
    <xf numFmtId="0" fontId="12" fillId="0" borderId="0" xfId="3" applyFont="1" applyFill="1" applyBorder="1" applyAlignment="1">
      <alignment vertical="center"/>
    </xf>
    <xf numFmtId="0" fontId="7" fillId="0" borderId="0" xfId="3" applyAlignment="1">
      <alignment vertical="center"/>
    </xf>
    <xf numFmtId="0" fontId="13" fillId="0" borderId="0" xfId="3" applyFont="1" applyAlignment="1">
      <alignment horizontal="left" vertical="center"/>
    </xf>
    <xf numFmtId="0" fontId="6" fillId="0" borderId="0" xfId="3" applyFont="1" applyFill="1" applyAlignment="1">
      <alignment vertical="center"/>
    </xf>
    <xf numFmtId="0" fontId="14" fillId="0" borderId="0" xfId="3" applyFont="1" applyFill="1" applyAlignment="1">
      <alignment vertical="center"/>
    </xf>
    <xf numFmtId="0" fontId="10" fillId="0" borderId="0" xfId="3" applyFont="1" applyFill="1" applyAlignment="1">
      <alignment horizontal="right" vertical="center"/>
    </xf>
    <xf numFmtId="0" fontId="6" fillId="0" borderId="0" xfId="4" applyFont="1" applyFill="1" applyBorder="1" applyAlignment="1">
      <alignment vertical="center"/>
    </xf>
    <xf numFmtId="0" fontId="7" fillId="0" borderId="0" xfId="3" applyFill="1" applyAlignment="1">
      <alignment vertical="center"/>
    </xf>
    <xf numFmtId="0" fontId="7" fillId="0" borderId="0" xfId="3"/>
    <xf numFmtId="0" fontId="12" fillId="0" borderId="0" xfId="3" applyFont="1" applyAlignment="1">
      <alignment vertical="center"/>
    </xf>
    <xf numFmtId="0" fontId="6" fillId="2" borderId="13" xfId="3" applyFont="1" applyFill="1" applyBorder="1" applyAlignment="1">
      <alignment horizontal="left" vertical="center"/>
    </xf>
    <xf numFmtId="0" fontId="6" fillId="2" borderId="6" xfId="3" applyFont="1" applyFill="1" applyBorder="1" applyAlignment="1">
      <alignment horizontal="center" vertical="center"/>
    </xf>
    <xf numFmtId="0" fontId="6" fillId="2" borderId="2" xfId="3" applyFont="1" applyFill="1" applyBorder="1" applyAlignment="1">
      <alignment horizontal="center" vertical="center"/>
    </xf>
    <xf numFmtId="165" fontId="6" fillId="2" borderId="3" xfId="5" applyFill="1" applyBorder="1">
      <protection locked="0"/>
    </xf>
    <xf numFmtId="166" fontId="6" fillId="0" borderId="15" xfId="4" applyNumberFormat="1" applyFill="1" applyBorder="1" applyAlignment="1">
      <alignment horizontal="center"/>
    </xf>
    <xf numFmtId="0" fontId="7" fillId="0" borderId="0" xfId="3" applyFill="1"/>
    <xf numFmtId="165" fontId="6" fillId="2" borderId="16" xfId="5" applyFill="1" applyBorder="1">
      <protection locked="0"/>
    </xf>
    <xf numFmtId="166" fontId="6" fillId="0" borderId="17" xfId="4" applyNumberFormat="1" applyFill="1" applyBorder="1" applyAlignment="1">
      <alignment horizontal="center"/>
    </xf>
    <xf numFmtId="166" fontId="6" fillId="0" borderId="18" xfId="4" applyNumberFormat="1" applyFill="1" applyBorder="1" applyAlignment="1">
      <alignment horizontal="center"/>
    </xf>
    <xf numFmtId="2" fontId="7" fillId="0" borderId="0" xfId="3" applyNumberFormat="1"/>
    <xf numFmtId="0" fontId="7" fillId="0" borderId="0" xfId="3" applyAlignment="1">
      <alignment horizontal="left" vertical="center"/>
    </xf>
    <xf numFmtId="0" fontId="14" fillId="0" borderId="0" xfId="3" applyFont="1" applyFill="1" applyAlignment="1">
      <alignment horizontal="left" vertical="center"/>
    </xf>
    <xf numFmtId="0" fontId="6" fillId="2" borderId="19" xfId="3" applyFont="1" applyFill="1" applyBorder="1" applyAlignment="1">
      <alignment horizontal="left" vertical="center"/>
    </xf>
    <xf numFmtId="166" fontId="7" fillId="0" borderId="0" xfId="3" applyNumberFormat="1"/>
    <xf numFmtId="166" fontId="7" fillId="0" borderId="0" xfId="3" applyNumberFormat="1" applyFill="1"/>
    <xf numFmtId="0" fontId="6" fillId="0" borderId="0" xfId="4" applyFont="1" applyFill="1" applyAlignment="1">
      <alignment vertical="center"/>
    </xf>
    <xf numFmtId="0" fontId="14" fillId="0" borderId="0" xfId="4" applyFont="1" applyFill="1" applyAlignment="1">
      <alignment vertical="center"/>
    </xf>
    <xf numFmtId="0" fontId="14" fillId="0" borderId="0" xfId="3" applyFont="1" applyFill="1"/>
    <xf numFmtId="0" fontId="7" fillId="0" borderId="0" xfId="3" applyFill="1" applyAlignment="1">
      <alignment horizontal="right"/>
    </xf>
    <xf numFmtId="0" fontId="6" fillId="0" borderId="0" xfId="4"/>
    <xf numFmtId="166" fontId="6" fillId="0" borderId="20" xfId="4" applyNumberFormat="1" applyFill="1" applyBorder="1" applyAlignment="1">
      <alignment horizontal="center"/>
    </xf>
    <xf numFmtId="166" fontId="6" fillId="0" borderId="21" xfId="4" applyNumberFormat="1" applyFill="1" applyBorder="1" applyAlignment="1">
      <alignment horizontal="center"/>
    </xf>
    <xf numFmtId="166" fontId="6" fillId="0" borderId="0" xfId="4" applyNumberFormat="1" applyFill="1" applyBorder="1" applyAlignment="1">
      <alignment horizontal="center"/>
    </xf>
    <xf numFmtId="10" fontId="7" fillId="0" borderId="22" xfId="3" applyNumberFormat="1" applyBorder="1"/>
    <xf numFmtId="0" fontId="6" fillId="0" borderId="0" xfId="4"/>
    <xf numFmtId="0" fontId="6" fillId="0" borderId="0" xfId="3" applyFont="1"/>
    <xf numFmtId="0" fontId="1" fillId="0" borderId="0" xfId="6"/>
    <xf numFmtId="0" fontId="7" fillId="0" borderId="0" xfId="3" applyNumberFormat="1"/>
    <xf numFmtId="0" fontId="5"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18" fillId="0" borderId="0" xfId="0" applyFont="1" applyAlignment="1">
      <alignment horizontal="lef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10">
    <cellStyle name="__" xfId="5"/>
    <cellStyle name="Komma" xfId="1" builtinId="3"/>
    <cellStyle name="Normal 3" xfId="9"/>
    <cellStyle name="Prozent" xfId="2" builtinId="5"/>
    <cellStyle name="Prozent 2" xfId="7"/>
    <cellStyle name="Standard" xfId="0" builtinId="0"/>
    <cellStyle name="Standard 2" xfId="3"/>
    <cellStyle name="Standard 2 2" xfId="4"/>
    <cellStyle name="Standard 3" xfId="8"/>
    <cellStyle name="Standard 4" xfId="6"/>
  </cellStyles>
  <dxfs count="2">
    <dxf>
      <fill>
        <patternFill>
          <bgColor rgb="FFD4ECF9"/>
        </patternFill>
      </fill>
    </dxf>
    <dxf>
      <fill>
        <patternFill>
          <bgColor rgb="FFD4ECF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k.finma.ch/Users/F11271/AppData/Local/Packages/Microsoft.MicrosoftEdge_8wekyb3d8bbwe/TempState/Downloads/SS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pageSetUpPr autoPageBreaks="0" fitToPage="1"/>
  </sheetPr>
  <dimension ref="A1:IV45"/>
  <sheetViews>
    <sheetView showGridLines="0" zoomScale="90" zoomScaleNormal="90" workbookViewId="0"/>
  </sheetViews>
  <sheetFormatPr baseColWidth="10" defaultColWidth="8.81640625" defaultRowHeight="12.5" x14ac:dyDescent="0.25"/>
  <cols>
    <col min="1" max="1" width="5.7265625" style="42" customWidth="1"/>
    <col min="2" max="2" width="20.453125" style="42" customWidth="1"/>
    <col min="3" max="52" width="10.54296875" style="42" customWidth="1"/>
    <col min="53" max="16384" width="8.81640625" style="42"/>
  </cols>
  <sheetData>
    <row r="1" spans="1:52" s="29" customFormat="1" ht="20.25" customHeight="1" x14ac:dyDescent="0.35">
      <c r="A1" s="27">
        <v>1</v>
      </c>
      <c r="B1" s="28" t="s">
        <v>12</v>
      </c>
      <c r="K1" s="30"/>
    </row>
    <row r="2" spans="1:52" s="33" customFormat="1" ht="14.25" customHeight="1" x14ac:dyDescent="0.35">
      <c r="A2" s="31"/>
      <c r="B2" s="32"/>
    </row>
    <row r="3" spans="1:52" s="33" customFormat="1" ht="14.25" customHeight="1" x14ac:dyDescent="0.35">
      <c r="A3" s="31"/>
      <c r="B3" s="34"/>
    </row>
    <row r="4" spans="1:52" s="35" customFormat="1" ht="20.149999999999999" customHeight="1" x14ac:dyDescent="0.35">
      <c r="B4" s="36" t="s">
        <v>24</v>
      </c>
      <c r="C4" s="37"/>
      <c r="D4" s="37"/>
      <c r="E4" s="37"/>
      <c r="F4" s="38"/>
      <c r="G4" s="38"/>
      <c r="H4" s="38"/>
      <c r="I4" s="38"/>
      <c r="J4" s="38"/>
      <c r="K4" s="39"/>
    </row>
    <row r="5" spans="1:52" s="35" customFormat="1" ht="14.25" customHeight="1" x14ac:dyDescent="0.35">
      <c r="B5" s="40"/>
      <c r="C5" s="41"/>
      <c r="D5" s="41"/>
      <c r="E5" s="41"/>
      <c r="F5" s="41"/>
      <c r="G5" s="41"/>
      <c r="H5" s="41"/>
      <c r="I5" s="41"/>
      <c r="J5" s="41"/>
      <c r="K5" s="41"/>
    </row>
    <row r="6" spans="1:52" ht="14.25" customHeight="1" x14ac:dyDescent="0.25"/>
    <row r="7" spans="1:52" s="43" customFormat="1" ht="14.25" customHeight="1" x14ac:dyDescent="0.35">
      <c r="B7" s="44" t="s">
        <v>13</v>
      </c>
      <c r="C7" s="45">
        <v>1</v>
      </c>
      <c r="D7" s="45">
        <f t="shared" ref="D7:AZ7" si="0">1+C7</f>
        <v>2</v>
      </c>
      <c r="E7" s="45">
        <f t="shared" si="0"/>
        <v>3</v>
      </c>
      <c r="F7" s="45">
        <f t="shared" si="0"/>
        <v>4</v>
      </c>
      <c r="G7" s="45">
        <f t="shared" si="0"/>
        <v>5</v>
      </c>
      <c r="H7" s="45">
        <f t="shared" si="0"/>
        <v>6</v>
      </c>
      <c r="I7" s="45">
        <f t="shared" si="0"/>
        <v>7</v>
      </c>
      <c r="J7" s="45">
        <f t="shared" si="0"/>
        <v>8</v>
      </c>
      <c r="K7" s="45">
        <f t="shared" si="0"/>
        <v>9</v>
      </c>
      <c r="L7" s="45">
        <f t="shared" si="0"/>
        <v>10</v>
      </c>
      <c r="M7" s="45">
        <f t="shared" si="0"/>
        <v>11</v>
      </c>
      <c r="N7" s="45">
        <f t="shared" si="0"/>
        <v>12</v>
      </c>
      <c r="O7" s="45">
        <f t="shared" si="0"/>
        <v>13</v>
      </c>
      <c r="P7" s="45">
        <f t="shared" si="0"/>
        <v>14</v>
      </c>
      <c r="Q7" s="45">
        <f t="shared" si="0"/>
        <v>15</v>
      </c>
      <c r="R7" s="45">
        <f t="shared" si="0"/>
        <v>16</v>
      </c>
      <c r="S7" s="45">
        <f t="shared" si="0"/>
        <v>17</v>
      </c>
      <c r="T7" s="45">
        <f t="shared" si="0"/>
        <v>18</v>
      </c>
      <c r="U7" s="45">
        <f t="shared" si="0"/>
        <v>19</v>
      </c>
      <c r="V7" s="45">
        <f t="shared" si="0"/>
        <v>20</v>
      </c>
      <c r="W7" s="45">
        <f t="shared" si="0"/>
        <v>21</v>
      </c>
      <c r="X7" s="45">
        <f t="shared" si="0"/>
        <v>22</v>
      </c>
      <c r="Y7" s="45">
        <f t="shared" si="0"/>
        <v>23</v>
      </c>
      <c r="Z7" s="45">
        <f t="shared" si="0"/>
        <v>24</v>
      </c>
      <c r="AA7" s="45">
        <f t="shared" si="0"/>
        <v>25</v>
      </c>
      <c r="AB7" s="45">
        <f t="shared" si="0"/>
        <v>26</v>
      </c>
      <c r="AC7" s="45">
        <f t="shared" si="0"/>
        <v>27</v>
      </c>
      <c r="AD7" s="45">
        <f t="shared" si="0"/>
        <v>28</v>
      </c>
      <c r="AE7" s="45">
        <f t="shared" si="0"/>
        <v>29</v>
      </c>
      <c r="AF7" s="45">
        <f t="shared" si="0"/>
        <v>30</v>
      </c>
      <c r="AG7" s="45">
        <f t="shared" si="0"/>
        <v>31</v>
      </c>
      <c r="AH7" s="45">
        <f t="shared" si="0"/>
        <v>32</v>
      </c>
      <c r="AI7" s="45">
        <f t="shared" si="0"/>
        <v>33</v>
      </c>
      <c r="AJ7" s="45">
        <f t="shared" si="0"/>
        <v>34</v>
      </c>
      <c r="AK7" s="45">
        <f t="shared" si="0"/>
        <v>35</v>
      </c>
      <c r="AL7" s="45">
        <f t="shared" si="0"/>
        <v>36</v>
      </c>
      <c r="AM7" s="45">
        <f t="shared" si="0"/>
        <v>37</v>
      </c>
      <c r="AN7" s="45">
        <f t="shared" si="0"/>
        <v>38</v>
      </c>
      <c r="AO7" s="45">
        <f t="shared" si="0"/>
        <v>39</v>
      </c>
      <c r="AP7" s="45">
        <f t="shared" si="0"/>
        <v>40</v>
      </c>
      <c r="AQ7" s="45">
        <f t="shared" si="0"/>
        <v>41</v>
      </c>
      <c r="AR7" s="45">
        <f t="shared" si="0"/>
        <v>42</v>
      </c>
      <c r="AS7" s="45">
        <f t="shared" si="0"/>
        <v>43</v>
      </c>
      <c r="AT7" s="45">
        <f t="shared" si="0"/>
        <v>44</v>
      </c>
      <c r="AU7" s="45">
        <f t="shared" si="0"/>
        <v>45</v>
      </c>
      <c r="AV7" s="45">
        <f t="shared" si="0"/>
        <v>46</v>
      </c>
      <c r="AW7" s="45">
        <f t="shared" si="0"/>
        <v>47</v>
      </c>
      <c r="AX7" s="45">
        <f t="shared" si="0"/>
        <v>48</v>
      </c>
      <c r="AY7" s="45">
        <f t="shared" si="0"/>
        <v>49</v>
      </c>
      <c r="AZ7" s="46">
        <f t="shared" si="0"/>
        <v>50</v>
      </c>
    </row>
    <row r="8" spans="1:52" ht="14.25" customHeight="1" x14ac:dyDescent="0.25">
      <c r="B8" s="47" t="s">
        <v>7</v>
      </c>
      <c r="C8" s="48">
        <v>-0.5304543977424081</v>
      </c>
      <c r="D8" s="48">
        <v>-0.62489646107753982</v>
      </c>
      <c r="E8" s="48">
        <v>-0.65779194911381733</v>
      </c>
      <c r="F8" s="48">
        <v>-0.62710559156683443</v>
      </c>
      <c r="G8" s="48">
        <v>-0.57272562360705104</v>
      </c>
      <c r="H8" s="48">
        <v>-0.5171415082585118</v>
      </c>
      <c r="I8" s="48">
        <v>-0.46847023286937794</v>
      </c>
      <c r="J8" s="48">
        <v>-0.4281271519589791</v>
      </c>
      <c r="K8" s="48">
        <v>-0.395184844719354</v>
      </c>
      <c r="L8" s="48">
        <v>-0.3682138431625348</v>
      </c>
      <c r="M8" s="48">
        <v>-0.35336714216004372</v>
      </c>
      <c r="N8" s="48">
        <v>-0.34379239425196273</v>
      </c>
      <c r="O8" s="48">
        <v>-0.33221116949877505</v>
      </c>
      <c r="P8" s="48">
        <v>-0.3139618639436903</v>
      </c>
      <c r="Q8" s="48">
        <v>-0.28601039039015674</v>
      </c>
      <c r="R8" s="48">
        <v>-0.24728144594735602</v>
      </c>
      <c r="S8" s="48">
        <v>-0.20057544881447731</v>
      </c>
      <c r="T8" s="48">
        <v>-0.14869462612338014</v>
      </c>
      <c r="U8" s="48">
        <v>-9.364422782220938E-2</v>
      </c>
      <c r="V8" s="48">
        <v>-3.6867542313134827E-2</v>
      </c>
      <c r="W8" s="48">
        <v>2.0593738032581577E-2</v>
      </c>
      <c r="X8" s="48">
        <v>7.7988201228129661E-2</v>
      </c>
      <c r="Y8" s="48">
        <v>0.13477627218427823</v>
      </c>
      <c r="Z8" s="48">
        <v>0.19057419109174134</v>
      </c>
      <c r="AA8" s="48">
        <v>0.24511352896374738</v>
      </c>
      <c r="AB8" s="48">
        <v>0.29821162355954112</v>
      </c>
      <c r="AC8" s="48">
        <v>0.3497497897130275</v>
      </c>
      <c r="AD8" s="48">
        <v>0.39965712888525573</v>
      </c>
      <c r="AE8" s="48">
        <v>0.44789841388914731</v>
      </c>
      <c r="AF8" s="48">
        <v>0.49446496791838435</v>
      </c>
      <c r="AG8" s="48">
        <v>0.53936776275000931</v>
      </c>
      <c r="AH8" s="48">
        <v>0.58263217453979887</v>
      </c>
      <c r="AI8" s="48">
        <v>0.62429398650636347</v>
      </c>
      <c r="AJ8" s="48">
        <v>0.66439633552934918</v>
      </c>
      <c r="AK8" s="48">
        <v>0.70298737737033434</v>
      </c>
      <c r="AL8" s="48">
        <v>0.74011850175241811</v>
      </c>
      <c r="AM8" s="48">
        <v>0.77584297001895841</v>
      </c>
      <c r="AN8" s="48">
        <v>0.8102148787784369</v>
      </c>
      <c r="AO8" s="48">
        <v>0.84328837580858185</v>
      </c>
      <c r="AP8" s="48">
        <v>0.87511707164971142</v>
      </c>
      <c r="AQ8" s="48">
        <v>0.90575360327347365</v>
      </c>
      <c r="AR8" s="48">
        <v>0.93524931605466488</v>
      </c>
      <c r="AS8" s="48">
        <v>0.9636540377933045</v>
      </c>
      <c r="AT8" s="48">
        <v>0.99101592430783647</v>
      </c>
      <c r="AU8" s="48">
        <v>1.0173813605757864</v>
      </c>
      <c r="AV8" s="48">
        <v>1.042794904852129</v>
      </c>
      <c r="AW8" s="48">
        <v>1.0672992658839364</v>
      </c>
      <c r="AX8" s="48">
        <v>1.0909353054408211</v>
      </c>
      <c r="AY8" s="48">
        <v>1.1137420600276338</v>
      </c>
      <c r="AZ8" s="48">
        <v>1.1357567769425314</v>
      </c>
    </row>
    <row r="9" spans="1:52" s="49" customFormat="1" ht="14.25" customHeight="1" x14ac:dyDescent="0.25">
      <c r="B9" s="50" t="s">
        <v>9</v>
      </c>
      <c r="C9" s="51">
        <v>-0.61300000000050758</v>
      </c>
      <c r="D9" s="51">
        <v>-0.62300000000082845</v>
      </c>
      <c r="E9" s="51">
        <v>-0.6080000000013297</v>
      </c>
      <c r="F9" s="51">
        <v>-0.57500000000112461</v>
      </c>
      <c r="G9" s="51">
        <v>-0.53500000000091807</v>
      </c>
      <c r="H9" s="51">
        <v>-0.49300000000082056</v>
      </c>
      <c r="I9" s="51">
        <v>-0.45000000000071649</v>
      </c>
      <c r="J9" s="51">
        <v>-0.40700000000063463</v>
      </c>
      <c r="K9" s="51">
        <v>-0.36400000000056387</v>
      </c>
      <c r="L9" s="51">
        <v>-0.32100000000051532</v>
      </c>
      <c r="M9" s="51">
        <v>-0.27924815199864561</v>
      </c>
      <c r="N9" s="51">
        <v>-0.23941548711506888</v>
      </c>
      <c r="O9" s="51">
        <v>-0.20181903039014903</v>
      </c>
      <c r="P9" s="51">
        <v>-0.16664503494705496</v>
      </c>
      <c r="Q9" s="51">
        <v>-0.13400000000031165</v>
      </c>
      <c r="R9" s="51">
        <v>-0.10460549121412699</v>
      </c>
      <c r="S9" s="51">
        <v>-8.1351534981133344E-2</v>
      </c>
      <c r="T9" s="51">
        <v>-6.6707503094898257E-2</v>
      </c>
      <c r="U9" s="51">
        <v>-6.2271368545552264E-2</v>
      </c>
      <c r="V9" s="51">
        <v>-6.9000000000207784E-2</v>
      </c>
      <c r="W9" s="51">
        <v>-8.6140043757287899E-2</v>
      </c>
      <c r="X9" s="51">
        <v>-0.10847668628112261</v>
      </c>
      <c r="Y9" s="51">
        <v>-0.13123352228461282</v>
      </c>
      <c r="Z9" s="51">
        <v>-0.15106780972512501</v>
      </c>
      <c r="AA9" s="51">
        <v>-0.16569670771690026</v>
      </c>
      <c r="AB9" s="51">
        <v>-0.17360201753164883</v>
      </c>
      <c r="AC9" s="51">
        <v>-0.17380153672745813</v>
      </c>
      <c r="AD9" s="51">
        <v>-0.1656744024589818</v>
      </c>
      <c r="AE9" s="51">
        <v>-0.14882856596577509</v>
      </c>
      <c r="AF9" s="51">
        <v>-0.12300000000009526</v>
      </c>
      <c r="AG9" s="51">
        <v>-8.842104883730606E-2</v>
      </c>
      <c r="AH9" s="51">
        <v>-4.691780014624003E-2</v>
      </c>
      <c r="AI9" s="51">
        <v>-2.940307544552212E-4</v>
      </c>
      <c r="AJ9" s="51">
        <v>5.0044471387056255E-2</v>
      </c>
      <c r="AK9" s="51">
        <v>0.1029968348659871</v>
      </c>
      <c r="AL9" s="51">
        <v>0.1576979864188921</v>
      </c>
      <c r="AM9" s="51">
        <v>0.21346669110211547</v>
      </c>
      <c r="AN9" s="51">
        <v>0.26976606400079817</v>
      </c>
      <c r="AO9" s="51">
        <v>0.32617326614521325</v>
      </c>
      <c r="AP9" s="51">
        <v>0.38235604406458013</v>
      </c>
      <c r="AQ9" s="51">
        <v>0.43805442368225478</v>
      </c>
      <c r="AR9" s="51">
        <v>0.49306632415626606</v>
      </c>
      <c r="AS9" s="51">
        <v>0.54723617944858471</v>
      </c>
      <c r="AT9" s="51">
        <v>0.60044588650167707</v>
      </c>
      <c r="AU9" s="51">
        <v>0.6526075666029918</v>
      </c>
      <c r="AV9" s="51">
        <v>0.70365774952827476</v>
      </c>
      <c r="AW9" s="51">
        <v>0.75355268118020291</v>
      </c>
      <c r="AX9" s="51">
        <v>0.80226452356748634</v>
      </c>
      <c r="AY9" s="51">
        <v>0.84977826733865225</v>
      </c>
      <c r="AZ9" s="51">
        <v>0.89608921612895909</v>
      </c>
    </row>
    <row r="10" spans="1:52" s="49" customFormat="1" ht="14.25" customHeight="1" x14ac:dyDescent="0.25">
      <c r="B10" s="50" t="s">
        <v>8</v>
      </c>
      <c r="C10" s="51">
        <v>0.33099999999841589</v>
      </c>
      <c r="D10" s="51">
        <v>0.19399999999756279</v>
      </c>
      <c r="E10" s="51">
        <v>0.1639999999975883</v>
      </c>
      <c r="F10" s="51">
        <v>0.18299999999773497</v>
      </c>
      <c r="G10" s="51">
        <v>0.21599999999779573</v>
      </c>
      <c r="H10" s="51">
        <v>0.26099999999793511</v>
      </c>
      <c r="I10" s="51">
        <v>0.30599999999809668</v>
      </c>
      <c r="J10" s="51">
        <v>0.34699999999825426</v>
      </c>
      <c r="K10" s="51">
        <v>0.38499999999836998</v>
      </c>
      <c r="L10" s="51">
        <v>0.41599999999848425</v>
      </c>
      <c r="M10" s="51">
        <v>0.44319537549395438</v>
      </c>
      <c r="N10" s="51">
        <v>0.46715156851413475</v>
      </c>
      <c r="O10" s="51">
        <v>0.48754104401924625</v>
      </c>
      <c r="P10" s="51">
        <v>0.50418624361503461</v>
      </c>
      <c r="Q10" s="51">
        <v>0.51699999999892388</v>
      </c>
      <c r="R10" s="51">
        <v>0.5264104361297095</v>
      </c>
      <c r="S10" s="51">
        <v>0.53441297733882731</v>
      </c>
      <c r="T10" s="51">
        <v>0.54276923415765843</v>
      </c>
      <c r="U10" s="51">
        <v>0.55268959913168381</v>
      </c>
      <c r="V10" s="51">
        <v>0.56499999999921613</v>
      </c>
      <c r="W10" s="51">
        <v>0.57976368980778847</v>
      </c>
      <c r="X10" s="51">
        <v>0.59514481884295201</v>
      </c>
      <c r="Y10" s="51">
        <v>0.60932299515739086</v>
      </c>
      <c r="Z10" s="51">
        <v>0.62091846058716094</v>
      </c>
      <c r="AA10" s="51">
        <v>0.62888474559041896</v>
      </c>
      <c r="AB10" s="51">
        <v>0.63243252417872764</v>
      </c>
      <c r="AC10" s="51">
        <v>0.6309752290934334</v>
      </c>
      <c r="AD10" s="51">
        <v>0.6240899640951092</v>
      </c>
      <c r="AE10" s="51">
        <v>0.61148919534503854</v>
      </c>
      <c r="AF10" s="51">
        <v>0.5929999999995772</v>
      </c>
      <c r="AG10" s="51">
        <v>0.56902544820536249</v>
      </c>
      <c r="AH10" s="51">
        <v>0.54171054545817388</v>
      </c>
      <c r="AI10" s="51">
        <v>0.51311802078681801</v>
      </c>
      <c r="AJ10" s="51">
        <v>0.48479692397171981</v>
      </c>
      <c r="AK10" s="51">
        <v>0.45788500006944677</v>
      </c>
      <c r="AL10" s="51">
        <v>0.43319637824652535</v>
      </c>
      <c r="AM10" s="51">
        <v>0.41129474858963011</v>
      </c>
      <c r="AN10" s="51">
        <v>0.39255319829949453</v>
      </c>
      <c r="AO10" s="51">
        <v>0.3772023619778242</v>
      </c>
      <c r="AP10" s="51">
        <v>0.36536868294265723</v>
      </c>
      <c r="AQ10" s="51">
        <v>0.35710452100197188</v>
      </c>
      <c r="AR10" s="51">
        <v>0.35241167450124067</v>
      </c>
      <c r="AS10" s="51">
        <v>0.35125967441287376</v>
      </c>
      <c r="AT10" s="51">
        <v>0.35359999401096687</v>
      </c>
      <c r="AU10" s="51">
        <v>0.35937712010372103</v>
      </c>
      <c r="AV10" s="51">
        <v>0.36853726062837655</v>
      </c>
      <c r="AW10" s="51">
        <v>0.38103532187570011</v>
      </c>
      <c r="AX10" s="51">
        <v>0.39684067649394805</v>
      </c>
      <c r="AY10" s="51">
        <v>0.41594215905527143</v>
      </c>
      <c r="AZ10" s="51">
        <v>0.4383526675108218</v>
      </c>
    </row>
    <row r="11" spans="1:52" s="49" customFormat="1" ht="14.25" customHeight="1" x14ac:dyDescent="0.25">
      <c r="B11" s="50" t="s">
        <v>14</v>
      </c>
      <c r="C11" s="52">
        <v>0.28299999999128467</v>
      </c>
      <c r="D11" s="52">
        <v>0.19899999999064555</v>
      </c>
      <c r="E11" s="52">
        <v>0.19199999999095496</v>
      </c>
      <c r="F11" s="52">
        <v>0.20399999999138885</v>
      </c>
      <c r="G11" s="52">
        <v>0.22499999999174847</v>
      </c>
      <c r="H11" s="52">
        <v>0.2419999999921929</v>
      </c>
      <c r="I11" s="52">
        <v>0.25499999999263334</v>
      </c>
      <c r="J11" s="52">
        <v>0.26799999999311819</v>
      </c>
      <c r="K11" s="52">
        <v>0.27999999999355207</v>
      </c>
      <c r="L11" s="52">
        <v>0.28999999999397286</v>
      </c>
      <c r="M11" s="52">
        <v>0.30144677176400236</v>
      </c>
      <c r="N11" s="52">
        <v>0.31314554595542887</v>
      </c>
      <c r="O11" s="52">
        <v>0.32332861818331615</v>
      </c>
      <c r="P11" s="52">
        <v>0.33085859451773558</v>
      </c>
      <c r="Q11" s="52">
        <v>0.33499999999568875</v>
      </c>
      <c r="R11" s="52">
        <v>0.3358030604069695</v>
      </c>
      <c r="S11" s="52">
        <v>0.33522205993945509</v>
      </c>
      <c r="T11" s="52">
        <v>0.33501263693889172</v>
      </c>
      <c r="U11" s="52">
        <v>0.33634904020454215</v>
      </c>
      <c r="V11" s="52">
        <v>0.33999999999689834</v>
      </c>
      <c r="W11" s="52">
        <v>0.34601197781141124</v>
      </c>
      <c r="X11" s="52">
        <v>0.35272724810990752</v>
      </c>
      <c r="Y11" s="52">
        <v>0.35851343042809791</v>
      </c>
      <c r="Z11" s="52">
        <v>0.36214231913200834</v>
      </c>
      <c r="AA11" s="52">
        <v>0.36269178657071244</v>
      </c>
      <c r="AB11" s="52">
        <v>0.35947558599740415</v>
      </c>
      <c r="AC11" s="52">
        <v>0.35199265528089718</v>
      </c>
      <c r="AD11" s="52">
        <v>0.33989016799642613</v>
      </c>
      <c r="AE11" s="52">
        <v>0.32293631912414522</v>
      </c>
      <c r="AF11" s="52">
        <v>0.30099999999835259</v>
      </c>
      <c r="AG11" s="52">
        <v>0.27450713228800439</v>
      </c>
      <c r="AH11" s="52">
        <v>0.2455816689912238</v>
      </c>
      <c r="AI11" s="52">
        <v>0.21622783736829909</v>
      </c>
      <c r="AJ11" s="52">
        <v>0.1879157953045496</v>
      </c>
      <c r="AK11" s="52">
        <v>0.16169520596929221</v>
      </c>
      <c r="AL11" s="52">
        <v>0.13829060528836035</v>
      </c>
      <c r="AM11" s="52">
        <v>0.11817950587151849</v>
      </c>
      <c r="AN11" s="52">
        <v>0.10165512975717217</v>
      </c>
      <c r="AO11" s="52">
        <v>8.8876028857920453E-2</v>
      </c>
      <c r="AP11" s="52">
        <v>7.9904861456081555E-2</v>
      </c>
      <c r="AQ11" s="52">
        <v>7.4738409358166003E-2</v>
      </c>
      <c r="AR11" s="52">
        <v>7.3330651566938521E-2</v>
      </c>
      <c r="AS11" s="52">
        <v>7.5610422028971058E-2</v>
      </c>
      <c r="AT11" s="52">
        <v>8.1494907070811529E-2</v>
      </c>
      <c r="AU11" s="52">
        <v>9.089999956872763E-2</v>
      </c>
      <c r="AV11" s="52">
        <v>0.10374832757722441</v>
      </c>
      <c r="AW11" s="52">
        <v>0.11997561492866904</v>
      </c>
      <c r="AX11" s="52">
        <v>0.13953590732984633</v>
      </c>
      <c r="AY11" s="52">
        <v>0.16240610605886552</v>
      </c>
      <c r="AZ11" s="52">
        <v>0.18859018924803905</v>
      </c>
    </row>
    <row r="12" spans="1:52" ht="14.25" customHeight="1" x14ac:dyDescent="0.25">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14.25" customHeight="1" x14ac:dyDescent="0.25"/>
    <row r="14" spans="1:52" s="54" customFormat="1" ht="20.149999999999999" customHeight="1" x14ac:dyDescent="0.35">
      <c r="B14" s="36" t="s">
        <v>15</v>
      </c>
      <c r="C14" s="54" t="s">
        <v>16</v>
      </c>
      <c r="E14" s="55"/>
      <c r="F14" s="55"/>
      <c r="G14" s="55"/>
      <c r="H14" s="55"/>
      <c r="I14" s="55"/>
      <c r="J14" s="55"/>
      <c r="K14" s="55"/>
    </row>
    <row r="15" spans="1:52" ht="14.25" customHeight="1" x14ac:dyDescent="0.25"/>
    <row r="16" spans="1:52" ht="14.25" customHeight="1" x14ac:dyDescent="0.25">
      <c r="B16" s="56" t="s">
        <v>13</v>
      </c>
      <c r="C16" s="45">
        <v>1</v>
      </c>
      <c r="D16" s="45">
        <f t="shared" ref="D16:AZ16" si="1">1+C16</f>
        <v>2</v>
      </c>
      <c r="E16" s="45">
        <f t="shared" si="1"/>
        <v>3</v>
      </c>
      <c r="F16" s="45">
        <f t="shared" si="1"/>
        <v>4</v>
      </c>
      <c r="G16" s="45">
        <f t="shared" si="1"/>
        <v>5</v>
      </c>
      <c r="H16" s="45">
        <f t="shared" si="1"/>
        <v>6</v>
      </c>
      <c r="I16" s="45">
        <f t="shared" si="1"/>
        <v>7</v>
      </c>
      <c r="J16" s="45">
        <f t="shared" si="1"/>
        <v>8</v>
      </c>
      <c r="K16" s="45">
        <f t="shared" si="1"/>
        <v>9</v>
      </c>
      <c r="L16" s="45">
        <f t="shared" si="1"/>
        <v>10</v>
      </c>
      <c r="M16" s="45">
        <f t="shared" si="1"/>
        <v>11</v>
      </c>
      <c r="N16" s="45">
        <f t="shared" si="1"/>
        <v>12</v>
      </c>
      <c r="O16" s="45">
        <f t="shared" si="1"/>
        <v>13</v>
      </c>
      <c r="P16" s="45">
        <f t="shared" si="1"/>
        <v>14</v>
      </c>
      <c r="Q16" s="45">
        <f t="shared" si="1"/>
        <v>15</v>
      </c>
      <c r="R16" s="45">
        <f t="shared" si="1"/>
        <v>16</v>
      </c>
      <c r="S16" s="45">
        <f t="shared" si="1"/>
        <v>17</v>
      </c>
      <c r="T16" s="45">
        <f t="shared" si="1"/>
        <v>18</v>
      </c>
      <c r="U16" s="45">
        <f t="shared" si="1"/>
        <v>19</v>
      </c>
      <c r="V16" s="45">
        <f t="shared" si="1"/>
        <v>20</v>
      </c>
      <c r="W16" s="45">
        <f t="shared" si="1"/>
        <v>21</v>
      </c>
      <c r="X16" s="45">
        <f t="shared" si="1"/>
        <v>22</v>
      </c>
      <c r="Y16" s="45">
        <f t="shared" si="1"/>
        <v>23</v>
      </c>
      <c r="Z16" s="45">
        <f t="shared" si="1"/>
        <v>24</v>
      </c>
      <c r="AA16" s="45">
        <f t="shared" si="1"/>
        <v>25</v>
      </c>
      <c r="AB16" s="45">
        <f t="shared" si="1"/>
        <v>26</v>
      </c>
      <c r="AC16" s="45">
        <f t="shared" si="1"/>
        <v>27</v>
      </c>
      <c r="AD16" s="45">
        <f t="shared" si="1"/>
        <v>28</v>
      </c>
      <c r="AE16" s="45">
        <f t="shared" si="1"/>
        <v>29</v>
      </c>
      <c r="AF16" s="45">
        <f t="shared" si="1"/>
        <v>30</v>
      </c>
      <c r="AG16" s="45">
        <f t="shared" si="1"/>
        <v>31</v>
      </c>
      <c r="AH16" s="45">
        <f t="shared" si="1"/>
        <v>32</v>
      </c>
      <c r="AI16" s="45">
        <f t="shared" si="1"/>
        <v>33</v>
      </c>
      <c r="AJ16" s="45">
        <f t="shared" si="1"/>
        <v>34</v>
      </c>
      <c r="AK16" s="45">
        <f t="shared" si="1"/>
        <v>35</v>
      </c>
      <c r="AL16" s="45">
        <f t="shared" si="1"/>
        <v>36</v>
      </c>
      <c r="AM16" s="45">
        <f t="shared" si="1"/>
        <v>37</v>
      </c>
      <c r="AN16" s="45">
        <f t="shared" si="1"/>
        <v>38</v>
      </c>
      <c r="AO16" s="45">
        <f t="shared" si="1"/>
        <v>39</v>
      </c>
      <c r="AP16" s="45">
        <f t="shared" si="1"/>
        <v>40</v>
      </c>
      <c r="AQ16" s="45">
        <f t="shared" si="1"/>
        <v>41</v>
      </c>
      <c r="AR16" s="45">
        <f t="shared" si="1"/>
        <v>42</v>
      </c>
      <c r="AS16" s="45">
        <f t="shared" si="1"/>
        <v>43</v>
      </c>
      <c r="AT16" s="45">
        <f t="shared" si="1"/>
        <v>44</v>
      </c>
      <c r="AU16" s="45">
        <f t="shared" si="1"/>
        <v>45</v>
      </c>
      <c r="AV16" s="45">
        <f t="shared" si="1"/>
        <v>46</v>
      </c>
      <c r="AW16" s="45">
        <f t="shared" si="1"/>
        <v>47</v>
      </c>
      <c r="AX16" s="45">
        <f t="shared" si="1"/>
        <v>48</v>
      </c>
      <c r="AY16" s="45">
        <f t="shared" si="1"/>
        <v>49</v>
      </c>
      <c r="AZ16" s="46">
        <f t="shared" si="1"/>
        <v>50</v>
      </c>
    </row>
    <row r="17" spans="1:256" s="57" customFormat="1" ht="14.25" customHeight="1" x14ac:dyDescent="0.25">
      <c r="A17" s="42"/>
      <c r="B17" s="50" t="s">
        <v>7</v>
      </c>
      <c r="C17" s="48">
        <f t="shared" ref="C17:AZ20" si="2">(1+C8/100)^(-C$7)</f>
        <v>1.0053328322204618</v>
      </c>
      <c r="D17" s="48">
        <f t="shared" si="2"/>
        <v>1.0126160616568458</v>
      </c>
      <c r="E17" s="48">
        <f t="shared" si="2"/>
        <v>1.0199962471680593</v>
      </c>
      <c r="F17" s="48">
        <f t="shared" si="2"/>
        <v>1.0254824720917546</v>
      </c>
      <c r="G17" s="48">
        <f t="shared" si="2"/>
        <v>1.0291349544233128</v>
      </c>
      <c r="H17" s="48">
        <f t="shared" si="2"/>
        <v>1.0315979406741036</v>
      </c>
      <c r="I17" s="48">
        <f t="shared" si="2"/>
        <v>1.0334161549558891</v>
      </c>
      <c r="J17" s="48">
        <f t="shared" si="2"/>
        <v>1.0349195551818502</v>
      </c>
      <c r="K17" s="48">
        <f t="shared" si="2"/>
        <v>1.0362797109930464</v>
      </c>
      <c r="L17" s="48">
        <f t="shared" si="2"/>
        <v>1.0375781980575858</v>
      </c>
      <c r="M17" s="48">
        <f t="shared" si="2"/>
        <v>1.0397072939791774</v>
      </c>
      <c r="N17" s="48">
        <f t="shared" si="2"/>
        <v>1.0421919779042075</v>
      </c>
      <c r="O17" s="48">
        <f t="shared" si="2"/>
        <v>1.0442086732505567</v>
      </c>
      <c r="P17" s="48">
        <f t="shared" si="2"/>
        <v>1.0450072321942014</v>
      </c>
      <c r="Q17" s="48">
        <f t="shared" si="2"/>
        <v>1.0438992983078841</v>
      </c>
      <c r="R17" s="48">
        <f t="shared" si="2"/>
        <v>1.0404091306363681</v>
      </c>
      <c r="S17" s="48">
        <f t="shared" si="2"/>
        <v>1.0347212512990804</v>
      </c>
      <c r="T17" s="48">
        <f t="shared" si="2"/>
        <v>1.0271468926462946</v>
      </c>
      <c r="U17" s="48">
        <f t="shared" si="2"/>
        <v>1.017960116703589</v>
      </c>
      <c r="V17" s="48">
        <f t="shared" si="2"/>
        <v>1.0074021293265598</v>
      </c>
      <c r="W17" s="48">
        <f t="shared" si="2"/>
        <v>0.99568509632187385</v>
      </c>
      <c r="X17" s="48">
        <f t="shared" si="2"/>
        <v>0.98299551896915749</v>
      </c>
      <c r="Y17" s="48">
        <f t="shared" si="2"/>
        <v>0.96949721975606196</v>
      </c>
      <c r="Z17" s="48">
        <f t="shared" si="2"/>
        <v>0.95533398328018326</v>
      </c>
      <c r="AA17" s="48">
        <f t="shared" si="2"/>
        <v>0.94063189208831766</v>
      </c>
      <c r="AB17" s="48">
        <f t="shared" si="2"/>
        <v>0.92550139263791353</v>
      </c>
      <c r="AC17" s="48">
        <f t="shared" si="2"/>
        <v>0.91003912250872554</v>
      </c>
      <c r="AD17" s="48">
        <f t="shared" si="2"/>
        <v>0.89432952640346575</v>
      </c>
      <c r="AE17" s="48">
        <f t="shared" si="2"/>
        <v>0.87844628530099167</v>
      </c>
      <c r="AF17" s="48">
        <f t="shared" si="2"/>
        <v>0.86245358031622488</v>
      </c>
      <c r="AG17" s="48">
        <f t="shared" si="2"/>
        <v>0.8464072103357384</v>
      </c>
      <c r="AH17" s="48">
        <f t="shared" si="2"/>
        <v>0.83035558029919521</v>
      </c>
      <c r="AI17" s="48">
        <f t="shared" si="2"/>
        <v>0.81434057505131363</v>
      </c>
      <c r="AJ17" s="48">
        <f t="shared" si="2"/>
        <v>0.79839833196841148</v>
      </c>
      <c r="AK17" s="48">
        <f t="shared" si="2"/>
        <v>0.78255992404068331</v>
      </c>
      <c r="AL17" s="48">
        <f t="shared" si="2"/>
        <v>0.76685196374451547</v>
      </c>
      <c r="AM17" s="48">
        <f t="shared" si="2"/>
        <v>0.75129713684737842</v>
      </c>
      <c r="AN17" s="48">
        <f t="shared" si="2"/>
        <v>0.73591467423359025</v>
      </c>
      <c r="AO17" s="48">
        <f t="shared" si="2"/>
        <v>0.72072076890638026</v>
      </c>
      <c r="AP17" s="48">
        <f t="shared" si="2"/>
        <v>0.70572894449664725</v>
      </c>
      <c r="AQ17" s="48">
        <f t="shared" si="2"/>
        <v>0.690950380878529</v>
      </c>
      <c r="AR17" s="48">
        <f t="shared" si="2"/>
        <v>0.67639420184625587</v>
      </c>
      <c r="AS17" s="48">
        <f t="shared" si="2"/>
        <v>0.66206772923521218</v>
      </c>
      <c r="AT17" s="48">
        <f t="shared" si="2"/>
        <v>0.64797670736456847</v>
      </c>
      <c r="AU17" s="48">
        <f t="shared" si="2"/>
        <v>0.63412550123177402</v>
      </c>
      <c r="AV17" s="48">
        <f t="shared" si="2"/>
        <v>0.62051727149335822</v>
      </c>
      <c r="AW17" s="48">
        <f t="shared" si="2"/>
        <v>0.60715412891655784</v>
      </c>
      <c r="AX17" s="48">
        <f t="shared" si="2"/>
        <v>0.59403727067649359</v>
      </c>
      <c r="AY17" s="48">
        <f t="shared" si="2"/>
        <v>0.58116710059984433</v>
      </c>
      <c r="AZ17" s="48">
        <f t="shared" si="2"/>
        <v>0.56854333521329614</v>
      </c>
    </row>
    <row r="18" spans="1:256" s="57" customFormat="1" ht="14.25" customHeight="1" x14ac:dyDescent="0.25">
      <c r="A18" s="42"/>
      <c r="B18" s="50" t="s">
        <v>9</v>
      </c>
      <c r="C18" s="51">
        <f t="shared" si="2"/>
        <v>1.0061678086671346</v>
      </c>
      <c r="D18" s="51">
        <f t="shared" si="2"/>
        <v>1.0125774135064138</v>
      </c>
      <c r="E18" s="51">
        <f t="shared" si="2"/>
        <v>1.018464066630784</v>
      </c>
      <c r="F18" s="51">
        <f t="shared" si="2"/>
        <v>1.0233344658021066</v>
      </c>
      <c r="G18" s="51">
        <f t="shared" si="2"/>
        <v>1.0271847549677184</v>
      </c>
      <c r="H18" s="51">
        <f t="shared" si="2"/>
        <v>1.0300971881691785</v>
      </c>
      <c r="I18" s="51">
        <f t="shared" si="2"/>
        <v>1.0320747414734344</v>
      </c>
      <c r="J18" s="51">
        <f t="shared" si="2"/>
        <v>1.0331645181402263</v>
      </c>
      <c r="K18" s="51">
        <f t="shared" si="2"/>
        <v>1.0333642774374474</v>
      </c>
      <c r="L18" s="51">
        <f t="shared" si="2"/>
        <v>1.0326740788580622</v>
      </c>
      <c r="M18" s="51">
        <f t="shared" si="2"/>
        <v>1.0312382508360542</v>
      </c>
      <c r="N18" s="51">
        <f t="shared" si="2"/>
        <v>1.0291819931563402</v>
      </c>
      <c r="O18" s="51">
        <f t="shared" si="2"/>
        <v>1.0266108959595828</v>
      </c>
      <c r="P18" s="51">
        <f t="shared" si="2"/>
        <v>1.0236245059017555</v>
      </c>
      <c r="Q18" s="51">
        <f t="shared" si="2"/>
        <v>1.0203171180672193</v>
      </c>
      <c r="R18" s="51">
        <f t="shared" si="2"/>
        <v>1.0168866326686961</v>
      </c>
      <c r="S18" s="51">
        <f t="shared" si="2"/>
        <v>1.0139315412816861</v>
      </c>
      <c r="T18" s="51">
        <f t="shared" si="2"/>
        <v>1.0120837832801348</v>
      </c>
      <c r="U18" s="51">
        <f t="shared" si="2"/>
        <v>1.0119055590268367</v>
      </c>
      <c r="V18" s="51">
        <f t="shared" si="2"/>
        <v>1.0139004889177432</v>
      </c>
      <c r="W18" s="51">
        <f t="shared" si="2"/>
        <v>1.0182619515068381</v>
      </c>
      <c r="X18" s="51">
        <f t="shared" si="2"/>
        <v>1.0241651821083451</v>
      </c>
      <c r="Y18" s="51">
        <f t="shared" si="2"/>
        <v>1.0306642868458009</v>
      </c>
      <c r="Z18" s="51">
        <f t="shared" si="2"/>
        <v>1.0369499747487785</v>
      </c>
      <c r="AA18" s="51">
        <f t="shared" si="2"/>
        <v>1.0423299398434793</v>
      </c>
      <c r="AB18" s="51">
        <f t="shared" si="2"/>
        <v>1.0462117143306333</v>
      </c>
      <c r="AC18" s="51">
        <f t="shared" si="2"/>
        <v>1.0480876748874757</v>
      </c>
      <c r="AD18" s="51">
        <f t="shared" si="2"/>
        <v>1.0475219239650546</v>
      </c>
      <c r="AE18" s="51">
        <f t="shared" si="2"/>
        <v>1.0441388027495568</v>
      </c>
      <c r="AF18" s="51">
        <f t="shared" si="2"/>
        <v>1.0376128228497945</v>
      </c>
      <c r="AG18" s="51">
        <f t="shared" si="2"/>
        <v>1.0278021121811869</v>
      </c>
      <c r="AH18" s="51">
        <f t="shared" si="2"/>
        <v>1.0151305441978269</v>
      </c>
      <c r="AI18" s="51">
        <f t="shared" si="2"/>
        <v>1.0000970349992102</v>
      </c>
      <c r="AJ18" s="51">
        <f t="shared" si="2"/>
        <v>0.98313300369407863</v>
      </c>
      <c r="AK18" s="51">
        <f t="shared" si="2"/>
        <v>0.96461102642075491</v>
      </c>
      <c r="AL18" s="51">
        <f t="shared" si="2"/>
        <v>0.94485239586758663</v>
      </c>
      <c r="AM18" s="51">
        <f t="shared" si="2"/>
        <v>0.92413372421693196</v>
      </c>
      <c r="AN18" s="51">
        <f t="shared" si="2"/>
        <v>0.90269271007238239</v>
      </c>
      <c r="AO18" s="51">
        <f t="shared" si="2"/>
        <v>0.88073317475110535</v>
      </c>
      <c r="AP18" s="51">
        <f t="shared" si="2"/>
        <v>0.85842946005509835</v>
      </c>
      <c r="AQ18" s="51">
        <f t="shared" si="2"/>
        <v>0.83593026803746939</v>
      </c>
      <c r="AR18" s="51">
        <f t="shared" si="2"/>
        <v>0.81336201314162337</v>
      </c>
      <c r="AS18" s="51">
        <f t="shared" si="2"/>
        <v>0.79083174822912439</v>
      </c>
      <c r="AT18" s="51">
        <f t="shared" si="2"/>
        <v>0.76842971826543816</v>
      </c>
      <c r="AU18" s="51">
        <f t="shared" si="2"/>
        <v>0.74623158866102524</v>
      </c>
      <c r="AV18" s="51">
        <f t="shared" si="2"/>
        <v>0.72430038934622609</v>
      </c>
      <c r="AW18" s="51">
        <f t="shared" si="2"/>
        <v>0.7026882104840656</v>
      </c>
      <c r="AX18" s="51">
        <f t="shared" si="2"/>
        <v>0.68143768120222836</v>
      </c>
      <c r="AY18" s="51">
        <f t="shared" si="2"/>
        <v>0.66058325877219404</v>
      </c>
      <c r="AZ18" s="51">
        <f t="shared" si="2"/>
        <v>0.64015235220727928</v>
      </c>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7" customFormat="1" ht="14.25" customHeight="1" x14ac:dyDescent="0.25">
      <c r="A19" s="42"/>
      <c r="B19" s="50" t="s">
        <v>8</v>
      </c>
      <c r="C19" s="51">
        <f t="shared" si="2"/>
        <v>0.9967009199549649</v>
      </c>
      <c r="D19" s="51">
        <f t="shared" si="2"/>
        <v>0.99613126166517141</v>
      </c>
      <c r="E19" s="51">
        <f t="shared" si="2"/>
        <v>0.99509609359889251</v>
      </c>
      <c r="F19" s="51">
        <f t="shared" si="2"/>
        <v>0.99271336682173317</v>
      </c>
      <c r="G19" s="51">
        <f t="shared" si="2"/>
        <v>0.98926963279859348</v>
      </c>
      <c r="H19" s="51">
        <f t="shared" si="2"/>
        <v>0.9844820642602029</v>
      </c>
      <c r="I19" s="51">
        <f t="shared" si="2"/>
        <v>0.97883979226936102</v>
      </c>
      <c r="J19" s="51">
        <f t="shared" si="2"/>
        <v>0.97266850601838117</v>
      </c>
      <c r="K19" s="51">
        <f t="shared" si="2"/>
        <v>0.9660077041828018</v>
      </c>
      <c r="L19" s="51">
        <f t="shared" si="2"/>
        <v>0.95933618157743372</v>
      </c>
      <c r="M19" s="51">
        <f t="shared" si="2"/>
        <v>0.95252037868491424</v>
      </c>
      <c r="N19" s="51">
        <f t="shared" si="2"/>
        <v>0.94560754222812016</v>
      </c>
      <c r="O19" s="51">
        <f t="shared" si="2"/>
        <v>0.93873098337999306</v>
      </c>
      <c r="P19" s="51">
        <f t="shared" si="2"/>
        <v>0.93201280294641486</v>
      </c>
      <c r="Q19" s="51">
        <f t="shared" si="2"/>
        <v>0.92556564382702022</v>
      </c>
      <c r="R19" s="51">
        <f t="shared" si="2"/>
        <v>0.91942688112888293</v>
      </c>
      <c r="S19" s="51">
        <f t="shared" si="2"/>
        <v>0.91337540091249625</v>
      </c>
      <c r="T19" s="51">
        <f t="shared" si="2"/>
        <v>0.90716195913683462</v>
      </c>
      <c r="U19" s="51">
        <f t="shared" si="2"/>
        <v>0.90057494111143976</v>
      </c>
      <c r="V19" s="51">
        <f t="shared" si="2"/>
        <v>0.89343475190108756</v>
      </c>
      <c r="W19" s="51">
        <f t="shared" si="2"/>
        <v>0.88568067895628155</v>
      </c>
      <c r="X19" s="51">
        <f t="shared" si="2"/>
        <v>0.87761806819433785</v>
      </c>
      <c r="Y19" s="51">
        <f t="shared" si="2"/>
        <v>0.86960251616148088</v>
      </c>
      <c r="Z19" s="51">
        <f t="shared" si="2"/>
        <v>0.86194855670587722</v>
      </c>
      <c r="AA19" s="51">
        <f t="shared" si="2"/>
        <v>0.85493581817936859</v>
      </c>
      <c r="AB19" s="51">
        <f t="shared" si="2"/>
        <v>0.84881444299449249</v>
      </c>
      <c r="AC19" s="51">
        <f t="shared" si="2"/>
        <v>0.8438098660548371</v>
      </c>
      <c r="AD19" s="51">
        <f t="shared" si="2"/>
        <v>0.84012703663476185</v>
      </c>
      <c r="AE19" s="51">
        <f t="shared" si="2"/>
        <v>0.83795415786125571</v>
      </c>
      <c r="AF19" s="51">
        <f t="shared" si="2"/>
        <v>0.83746600885534372</v>
      </c>
      <c r="AG19" s="51">
        <f t="shared" si="2"/>
        <v>0.83870360198377969</v>
      </c>
      <c r="AH19" s="51">
        <f t="shared" si="2"/>
        <v>0.84123894201973171</v>
      </c>
      <c r="AI19" s="51">
        <f t="shared" si="2"/>
        <v>0.84459673807732816</v>
      </c>
      <c r="AJ19" s="51">
        <f t="shared" si="2"/>
        <v>0.84837485649968236</v>
      </c>
      <c r="AK19" s="51">
        <f t="shared" si="2"/>
        <v>0.85223415209443798</v>
      </c>
      <c r="AL19" s="51">
        <f t="shared" si="2"/>
        <v>0.85588960083471188</v>
      </c>
      <c r="AM19" s="51">
        <f t="shared" si="2"/>
        <v>0.859102567964661</v>
      </c>
      <c r="AN19" s="51">
        <f t="shared" si="2"/>
        <v>0.86167406634760513</v>
      </c>
      <c r="AO19" s="51">
        <f t="shared" si="2"/>
        <v>0.86343887815704634</v>
      </c>
      <c r="AP19" s="51">
        <f t="shared" si="2"/>
        <v>0.86426042896837185</v>
      </c>
      <c r="AQ19" s="51">
        <f t="shared" si="2"/>
        <v>0.86402631725258883</v>
      </c>
      <c r="AR19" s="51">
        <f t="shared" si="2"/>
        <v>0.86264441445461082</v>
      </c>
      <c r="AS19" s="51">
        <f t="shared" si="2"/>
        <v>0.86003946148041865</v>
      </c>
      <c r="AT19" s="51">
        <f t="shared" si="2"/>
        <v>0.85615009671263653</v>
      </c>
      <c r="AU19" s="51">
        <f t="shared" si="2"/>
        <v>0.85092625879198158</v>
      </c>
      <c r="AV19" s="51">
        <f t="shared" si="2"/>
        <v>0.84432691449013542</v>
      </c>
      <c r="AW19" s="51">
        <f t="shared" si="2"/>
        <v>0.83631806818838961</v>
      </c>
      <c r="AX19" s="51">
        <f t="shared" si="2"/>
        <v>0.82687101487645431</v>
      </c>
      <c r="AY19" s="51">
        <f t="shared" si="2"/>
        <v>0.81596080329878151</v>
      </c>
      <c r="AZ19" s="51">
        <f t="shared" si="2"/>
        <v>0.80356487998487958</v>
      </c>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s="57" customFormat="1" ht="14.25" customHeight="1" x14ac:dyDescent="0.25">
      <c r="A20" s="42"/>
      <c r="B20" s="50" t="s">
        <v>10</v>
      </c>
      <c r="C20" s="52">
        <f t="shared" si="2"/>
        <v>0.99717798629886112</v>
      </c>
      <c r="D20" s="52">
        <f t="shared" si="2"/>
        <v>0.99603184885601503</v>
      </c>
      <c r="E20" s="52">
        <f t="shared" si="2"/>
        <v>0.99426204782468597</v>
      </c>
      <c r="F20" s="52">
        <f t="shared" si="2"/>
        <v>0.99188144681125023</v>
      </c>
      <c r="G20" s="52">
        <f t="shared" si="2"/>
        <v>0.98882554061531669</v>
      </c>
      <c r="H20" s="52">
        <f t="shared" si="2"/>
        <v>0.98560219504178392</v>
      </c>
      <c r="I20" s="52">
        <f t="shared" si="2"/>
        <v>0.98233068599477136</v>
      </c>
      <c r="J20" s="52">
        <f t="shared" si="2"/>
        <v>0.97881627345550049</v>
      </c>
      <c r="K20" s="52">
        <f t="shared" si="2"/>
        <v>0.97514920812597761</v>
      </c>
      <c r="L20" s="52">
        <f t="shared" si="2"/>
        <v>0.97145723458349909</v>
      </c>
      <c r="M20" s="52">
        <f t="shared" si="2"/>
        <v>0.96743284579246436</v>
      </c>
      <c r="N20" s="52">
        <f t="shared" si="2"/>
        <v>0.96317635609204255</v>
      </c>
      <c r="O20" s="52">
        <f t="shared" si="2"/>
        <v>0.9589034235168592</v>
      </c>
      <c r="P20" s="52">
        <f t="shared" si="2"/>
        <v>0.95480920419372484</v>
      </c>
      <c r="Q20" s="52">
        <f t="shared" si="2"/>
        <v>0.95107151568402326</v>
      </c>
      <c r="R20" s="52">
        <f t="shared" si="2"/>
        <v>0.94777468393001107</v>
      </c>
      <c r="S20" s="52">
        <f t="shared" si="2"/>
        <v>0.94469567030173918</v>
      </c>
      <c r="T20" s="52">
        <f t="shared" si="2"/>
        <v>0.94157479697719992</v>
      </c>
      <c r="U20" s="52">
        <f t="shared" si="2"/>
        <v>0.93819347878778458</v>
      </c>
      <c r="V20" s="52">
        <f t="shared" si="2"/>
        <v>0.9343682361244029</v>
      </c>
      <c r="W20" s="52">
        <f t="shared" si="2"/>
        <v>0.93003124737717768</v>
      </c>
      <c r="X20" s="52">
        <f t="shared" si="2"/>
        <v>0.92546084252734551</v>
      </c>
      <c r="Y20" s="52">
        <f t="shared" si="2"/>
        <v>0.92098582873197921</v>
      </c>
      <c r="Z20" s="52">
        <f t="shared" si="2"/>
        <v>0.91689972940777498</v>
      </c>
      <c r="AA20" s="52">
        <f t="shared" si="2"/>
        <v>0.91346619352348657</v>
      </c>
      <c r="AB20" s="52">
        <f t="shared" si="2"/>
        <v>0.9109237683079594</v>
      </c>
      <c r="AC20" s="52">
        <f t="shared" si="2"/>
        <v>0.90949011928909673</v>
      </c>
      <c r="AD20" s="52">
        <f t="shared" si="2"/>
        <v>0.90936577124541174</v>
      </c>
      <c r="AE20" s="52">
        <f t="shared" si="2"/>
        <v>0.91073743463528667</v>
      </c>
      <c r="AF20" s="52">
        <f t="shared" si="2"/>
        <v>0.91378097420458626</v>
      </c>
      <c r="AG20" s="52">
        <f t="shared" si="2"/>
        <v>0.91853008041775641</v>
      </c>
      <c r="AH20" s="52">
        <f t="shared" si="2"/>
        <v>0.92451149433627744</v>
      </c>
      <c r="AI20" s="52">
        <f t="shared" si="2"/>
        <v>0.93120283973203699</v>
      </c>
      <c r="AJ20" s="52">
        <f t="shared" si="2"/>
        <v>0.93816314688933145</v>
      </c>
      <c r="AK20" s="52">
        <f t="shared" si="2"/>
        <v>0.94502148432924982</v>
      </c>
      <c r="AL20" s="52">
        <f t="shared" si="2"/>
        <v>0.95146704666524007</v>
      </c>
      <c r="AM20" s="52">
        <f t="shared" si="2"/>
        <v>0.95724051269008426</v>
      </c>
      <c r="AN20" s="52">
        <f t="shared" si="2"/>
        <v>0.96212651119000347</v>
      </c>
      <c r="AO20" s="52">
        <f t="shared" si="2"/>
        <v>0.96594705242574375</v>
      </c>
      <c r="AP20" s="52">
        <f t="shared" si="2"/>
        <v>0.96855580108427619</v>
      </c>
      <c r="AQ20" s="52">
        <f t="shared" si="2"/>
        <v>0.96983308211309482</v>
      </c>
      <c r="AR20" s="52">
        <f t="shared" si="2"/>
        <v>0.969681524485145</v>
      </c>
      <c r="AS20" s="52">
        <f t="shared" si="2"/>
        <v>0.96802225985455048</v>
      </c>
      <c r="AT20" s="52">
        <f t="shared" si="2"/>
        <v>0.96479160346744963</v>
      </c>
      <c r="AU20" s="52">
        <f t="shared" si="2"/>
        <v>0.95993815377911806</v>
      </c>
      <c r="AV20" s="52">
        <f t="shared" si="2"/>
        <v>0.9534202551617319</v>
      </c>
      <c r="AW20" s="52">
        <f t="shared" si="2"/>
        <v>0.94520377501341335</v>
      </c>
      <c r="AX20" s="52">
        <f t="shared" si="2"/>
        <v>0.93526015262295858</v>
      </c>
      <c r="AY20" s="52">
        <f t="shared" si="2"/>
        <v>0.92356468241810641</v>
      </c>
      <c r="AZ20" s="52">
        <f t="shared" si="2"/>
        <v>0.91009499882366574</v>
      </c>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14.25" customHeight="1" x14ac:dyDescent="0.25"/>
    <row r="22" spans="1:256" ht="14.25" customHeight="1" x14ac:dyDescent="0.25"/>
    <row r="23" spans="1:256" ht="20.149999999999999" customHeight="1" x14ac:dyDescent="0.35">
      <c r="B23" s="36" t="s">
        <v>25</v>
      </c>
      <c r="C23" s="59"/>
      <c r="D23" s="59"/>
      <c r="E23" s="59"/>
      <c r="F23" s="60"/>
      <c r="G23" s="61"/>
      <c r="H23" s="61"/>
      <c r="I23" s="61"/>
      <c r="J23" s="61"/>
      <c r="K23" s="61"/>
    </row>
    <row r="24" spans="1:256" x14ac:dyDescent="0.25">
      <c r="B24" s="62"/>
      <c r="C24" s="63"/>
      <c r="D24" s="63"/>
      <c r="E24" s="63"/>
      <c r="F24" s="63"/>
      <c r="G24" s="49"/>
    </row>
    <row r="25" spans="1:256" x14ac:dyDescent="0.25">
      <c r="B25" s="45" t="s">
        <v>17</v>
      </c>
      <c r="C25" s="64">
        <v>1.0604100000000001</v>
      </c>
      <c r="G25" s="71"/>
    </row>
    <row r="26" spans="1:256" x14ac:dyDescent="0.25">
      <c r="B26" s="45" t="s">
        <v>18</v>
      </c>
      <c r="C26" s="64">
        <v>0.96109999999999995</v>
      </c>
      <c r="G26" s="71"/>
    </row>
    <row r="27" spans="1:256" x14ac:dyDescent="0.25">
      <c r="B27" s="45" t="s">
        <v>19</v>
      </c>
      <c r="C27" s="64">
        <v>1.1937</v>
      </c>
      <c r="G27" s="71"/>
    </row>
    <row r="28" spans="1:256" x14ac:dyDescent="0.25">
      <c r="B28" s="45" t="s">
        <v>20</v>
      </c>
      <c r="C28" s="65">
        <v>8.9379999999999998E-3</v>
      </c>
      <c r="G28" s="71"/>
    </row>
    <row r="29" spans="1:256" x14ac:dyDescent="0.25">
      <c r="C29" s="66"/>
    </row>
    <row r="30" spans="1:256" x14ac:dyDescent="0.25">
      <c r="D30" s="63"/>
      <c r="E30" s="63"/>
      <c r="F30" s="63"/>
      <c r="G30" s="63"/>
    </row>
    <row r="31" spans="1:256" ht="15.5" x14ac:dyDescent="0.25">
      <c r="B31" s="36" t="s">
        <v>21</v>
      </c>
    </row>
    <row r="33" spans="2:51" x14ac:dyDescent="0.25">
      <c r="B33" s="45" t="s">
        <v>22</v>
      </c>
      <c r="C33" s="67">
        <v>0.06</v>
      </c>
    </row>
    <row r="36" spans="2:51" x14ac:dyDescent="0.25">
      <c r="M36" s="68"/>
      <c r="N36" s="68"/>
      <c r="O36" s="68"/>
      <c r="P36" s="68"/>
    </row>
    <row r="39" spans="2:51" x14ac:dyDescent="0.25">
      <c r="B39" s="69" t="s">
        <v>23</v>
      </c>
    </row>
    <row r="42" spans="2:51" x14ac:dyDescent="0.2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1" x14ac:dyDescent="0.2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1" x14ac:dyDescent="0.25">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2:51" x14ac:dyDescent="0.25">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sheetData>
  <sheetProtection formatCells="0" formatColumns="0" formatRows="0" insertColumns="0" insertRows="0"/>
  <pageMargins left="0.47244094488188981" right="0.47244094488188981" top="0.59055118110236227" bottom="0.59055118110236227" header="0.35433070866141736" footer="0.35433070866141736"/>
  <pageSetup paperSize="9" fitToWidth="2" orientation="landscape" r:id="rId1"/>
  <headerFooter alignWithMargins="0">
    <oddHeader>&amp;R&amp;"Arial,Fett"&amp;12SST</oddHeader>
    <oddFooter>&amp;L&amp;F / &amp;A&amp;C&amp;P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BD47"/>
  <sheetViews>
    <sheetView showGridLines="0" zoomScale="90" zoomScaleNormal="90" workbookViewId="0"/>
  </sheetViews>
  <sheetFormatPr baseColWidth="10" defaultColWidth="8.81640625" defaultRowHeight="12.75" customHeight="1" x14ac:dyDescent="0.35"/>
  <cols>
    <col min="1" max="1" width="5.7265625" customWidth="1"/>
    <col min="2" max="3" width="13.7265625" customWidth="1"/>
    <col min="4" max="4" width="13.26953125" bestFit="1" customWidth="1"/>
    <col min="5" max="5" width="14.81640625" customWidth="1"/>
    <col min="6" max="6" width="15.81640625" customWidth="1"/>
    <col min="7" max="7" width="8.81640625" customWidth="1"/>
  </cols>
  <sheetData>
    <row r="1" spans="1:56" ht="20.149999999999999" customHeight="1" x14ac:dyDescent="0.35">
      <c r="A1" s="1">
        <v>2</v>
      </c>
      <c r="B1" s="2" t="s">
        <v>26</v>
      </c>
      <c r="C1" s="1"/>
      <c r="D1" s="1"/>
      <c r="E1" s="1"/>
    </row>
    <row r="2" spans="1:56" ht="14.25" customHeight="1" x14ac:dyDescent="0.35">
      <c r="A2" s="1"/>
      <c r="B2" s="2"/>
      <c r="C2" s="1"/>
      <c r="D2" s="1"/>
      <c r="E2" s="1"/>
    </row>
    <row r="3" spans="1:56" ht="20.25" customHeight="1" x14ac:dyDescent="0.35">
      <c r="A3" s="3"/>
      <c r="B3" s="4" t="s">
        <v>0</v>
      </c>
      <c r="C3" s="3"/>
      <c r="D3" s="3"/>
      <c r="E3" s="3"/>
      <c r="F3" s="4" t="s">
        <v>1</v>
      </c>
    </row>
    <row r="4" spans="1:56" ht="14.25" customHeight="1" x14ac:dyDescent="0.35">
      <c r="A4" s="5"/>
      <c r="B4" s="78" t="s">
        <v>2</v>
      </c>
      <c r="C4" s="78" t="s">
        <v>3</v>
      </c>
      <c r="D4" s="78" t="s">
        <v>4</v>
      </c>
      <c r="E4" s="5"/>
      <c r="F4" s="6"/>
      <c r="G4" s="80" t="s">
        <v>5</v>
      </c>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ht="14.25" customHeight="1" x14ac:dyDescent="0.35">
      <c r="A5" s="5"/>
      <c r="B5" s="78"/>
      <c r="C5" s="78"/>
      <c r="D5" s="78"/>
      <c r="E5" s="5"/>
      <c r="F5" s="6" t="s">
        <v>6</v>
      </c>
      <c r="G5" s="7">
        <v>1</v>
      </c>
      <c r="H5" s="7">
        <v>2</v>
      </c>
      <c r="I5" s="7">
        <v>3</v>
      </c>
      <c r="J5" s="7">
        <v>4</v>
      </c>
      <c r="K5" s="7">
        <v>5</v>
      </c>
      <c r="L5" s="7">
        <v>6</v>
      </c>
      <c r="M5" s="7">
        <v>7</v>
      </c>
      <c r="N5" s="7">
        <v>8</v>
      </c>
      <c r="O5" s="7">
        <v>9</v>
      </c>
      <c r="P5" s="7">
        <v>10</v>
      </c>
      <c r="Q5" s="7">
        <v>11</v>
      </c>
      <c r="R5" s="7">
        <v>12</v>
      </c>
      <c r="S5" s="7">
        <v>13</v>
      </c>
      <c r="T5" s="7">
        <v>14</v>
      </c>
      <c r="U5" s="7">
        <v>15</v>
      </c>
      <c r="V5" s="7">
        <v>16</v>
      </c>
      <c r="W5" s="7">
        <v>17</v>
      </c>
      <c r="X5" s="7">
        <v>18</v>
      </c>
      <c r="Y5" s="7">
        <v>19</v>
      </c>
      <c r="Z5" s="7">
        <v>20</v>
      </c>
      <c r="AA5" s="7">
        <v>21</v>
      </c>
      <c r="AB5" s="7">
        <v>22</v>
      </c>
      <c r="AC5" s="7">
        <v>23</v>
      </c>
      <c r="AD5" s="7">
        <v>24</v>
      </c>
      <c r="AE5" s="7">
        <v>25</v>
      </c>
      <c r="AF5" s="7">
        <v>26</v>
      </c>
      <c r="AG5" s="7">
        <v>27</v>
      </c>
      <c r="AH5" s="7">
        <v>28</v>
      </c>
      <c r="AI5" s="7">
        <v>29</v>
      </c>
      <c r="AJ5" s="7">
        <v>30</v>
      </c>
      <c r="AK5" s="7">
        <v>31</v>
      </c>
      <c r="AL5" s="7">
        <v>32</v>
      </c>
      <c r="AM5" s="7">
        <v>33</v>
      </c>
      <c r="AN5" s="7">
        <v>34</v>
      </c>
      <c r="AO5" s="7">
        <v>35</v>
      </c>
      <c r="AP5" s="7">
        <v>36</v>
      </c>
      <c r="AQ5" s="7">
        <v>37</v>
      </c>
      <c r="AR5" s="7">
        <v>38</v>
      </c>
      <c r="AS5" s="7">
        <v>39</v>
      </c>
      <c r="AT5" s="7">
        <v>40</v>
      </c>
      <c r="AU5" s="7">
        <v>41</v>
      </c>
      <c r="AV5" s="7">
        <v>42</v>
      </c>
      <c r="AW5" s="7">
        <v>43</v>
      </c>
      <c r="AX5" s="7">
        <v>44</v>
      </c>
      <c r="AY5" s="7">
        <v>45</v>
      </c>
      <c r="AZ5" s="7">
        <v>46</v>
      </c>
      <c r="BA5" s="7">
        <v>47</v>
      </c>
      <c r="BB5" s="7">
        <v>48</v>
      </c>
      <c r="BC5" s="7">
        <v>49</v>
      </c>
      <c r="BD5" s="8">
        <v>50</v>
      </c>
    </row>
    <row r="6" spans="1:56" ht="14.25" customHeight="1" x14ac:dyDescent="0.35">
      <c r="A6" s="5"/>
      <c r="B6" s="79"/>
      <c r="C6" s="79"/>
      <c r="D6" s="79"/>
      <c r="E6" s="5"/>
      <c r="F6" s="9" t="s">
        <v>7</v>
      </c>
      <c r="G6" s="10">
        <f>LN(1+Inputparam!C8/100)</f>
        <v>-5.3186630230278526E-3</v>
      </c>
      <c r="H6" s="10">
        <f>LN(1+Inputparam!D8/100)</f>
        <v>-6.2685711130316575E-3</v>
      </c>
      <c r="I6" s="10">
        <f>LN(1+Inputparam!E8/100)</f>
        <v>-6.599649347470142E-3</v>
      </c>
      <c r="J6" s="10">
        <f>LN(1+Inputparam!F8/100)</f>
        <v>-6.2908015808824155E-3</v>
      </c>
      <c r="K6" s="10">
        <f>LN(1+Inputparam!G8/100)</f>
        <v>-5.7437198590860709E-3</v>
      </c>
      <c r="L6" s="10">
        <f>LN(1+Inputparam!H8/100)</f>
        <v>-5.1848331297486908E-3</v>
      </c>
      <c r="M6" s="10">
        <f>LN(1+Inputparam!I8/100)</f>
        <v>-4.6957099383523708E-3</v>
      </c>
      <c r="N6" s="10">
        <f>LN(1+Inputparam!J8/100)</f>
        <v>-4.2904624043311876E-3</v>
      </c>
      <c r="O6" s="10">
        <f>LN(1+Inputparam!K8/100)</f>
        <v>-3.9596776335807998E-3</v>
      </c>
      <c r="P6" s="10">
        <f>LN(1+Inputparam!L8/100)</f>
        <v>-3.6889341904187715E-3</v>
      </c>
      <c r="Q6" s="10">
        <f>LN(1+Inputparam!M8/100)</f>
        <v>-3.5399295856716122E-3</v>
      </c>
      <c r="R6" s="10">
        <f>LN(1+Inputparam!N8/100)</f>
        <v>-3.443847182699575E-3</v>
      </c>
      <c r="S6" s="10">
        <f>LN(1+Inputparam!O8/100)</f>
        <v>-3.3276421599899874E-3</v>
      </c>
      <c r="T6" s="10">
        <f>LN(1+Inputparam!P8/100)</f>
        <v>-3.1445575823448092E-3</v>
      </c>
      <c r="U6" s="10">
        <f>LN(1+Inputparam!Q8/100)</f>
        <v>-2.8642018165746441E-3</v>
      </c>
      <c r="V6" s="10">
        <f>LN(1+Inputparam!R8/100)</f>
        <v>-2.4758769147799524E-3</v>
      </c>
      <c r="W6" s="10">
        <f>LN(1+Inputparam!S8/100)</f>
        <v>-2.0077687074817789E-3</v>
      </c>
      <c r="X6" s="10">
        <f>LN(1+Inputparam!T8/100)</f>
        <v>-1.4880528629332423E-3</v>
      </c>
      <c r="Y6" s="10">
        <f>LN(1+Inputparam!U8/100)</f>
        <v>-9.368810142143211E-4</v>
      </c>
      <c r="Z6" s="10">
        <f>LN(1+Inputparam!V8/100)</f>
        <v>-3.6874340062342597E-4</v>
      </c>
      <c r="AA6" s="10">
        <f>LN(1+Inputparam!W8/100)</f>
        <v>2.0591617813434061E-4</v>
      </c>
      <c r="AB6" s="10">
        <f>LN(1+Inputparam!X8/100)</f>
        <v>7.7957806232455975E-4</v>
      </c>
      <c r="AC6" s="10">
        <f>LN(1+Inputparam!Y8/100)</f>
        <v>1.3468553048959046E-3</v>
      </c>
      <c r="AD6" s="10">
        <f>LN(1+Inputparam!Z8/100)</f>
        <v>1.9039282886336687E-3</v>
      </c>
      <c r="AE6" s="10">
        <f>LN(1+Inputparam!AA8/100)</f>
        <v>2.4481361573862725E-3</v>
      </c>
      <c r="AF6" s="10">
        <f>LN(1+Inputparam!AB8/100)</f>
        <v>2.9776785472534241E-3</v>
      </c>
      <c r="AG6" s="10">
        <f>LN(1+Inputparam!AC8/100)</f>
        <v>3.4913958750937752E-3</v>
      </c>
      <c r="AH6" s="10">
        <f>LN(1+Inputparam!AD8/100)</f>
        <v>3.9886062127624852E-3</v>
      </c>
      <c r="AI6" s="10">
        <f>LN(1+Inputparam!AE8/100)</f>
        <v>4.468983340591719E-3</v>
      </c>
      <c r="AJ6" s="10">
        <f>LN(1+Inputparam!AF8/100)</f>
        <v>4.932465048272815E-3</v>
      </c>
      <c r="AK6" s="10">
        <f>LN(1+Inputparam!AG8/100)</f>
        <v>5.3791838415070611E-3</v>
      </c>
      <c r="AL6" s="10">
        <f>LN(1+Inputparam!AH8/100)</f>
        <v>5.8094143729320365E-3</v>
      </c>
      <c r="AM6" s="10">
        <f>LN(1+Inputparam!AI8/100)</f>
        <v>6.2235334428552705E-3</v>
      </c>
      <c r="AN6" s="10">
        <f>LN(1+Inputparam!AJ8/100)</f>
        <v>6.6219895060290667E-3</v>
      </c>
      <c r="AO6" s="10">
        <f>LN(1+Inputparam!AK8/100)</f>
        <v>7.0052794073217316E-3</v>
      </c>
      <c r="AP6" s="10">
        <f>LN(1+Inputparam!AL8/100)</f>
        <v>7.3739306415306211E-3</v>
      </c>
      <c r="AQ6" s="10">
        <f>LN(1+Inputparam!AM8/100)</f>
        <v>7.7284878525810284E-3</v>
      </c>
      <c r="AR6" s="10">
        <f>LN(1+Inputparam!AN8/100)</f>
        <v>8.0695025979396103E-3</v>
      </c>
      <c r="AS6" s="10">
        <f>LN(1+Inputparam!AO8/100)</f>
        <v>8.3975256354064699E-3</v>
      </c>
      <c r="AT6" s="10">
        <f>LN(1+Inputparam!AP8/100)</f>
        <v>8.7131011629313117E-3</v>
      </c>
      <c r="AU6" s="10">
        <f>LN(1+Inputparam!AQ8/100)</f>
        <v>9.0167625730214248E-3</v>
      </c>
      <c r="AV6" s="10">
        <f>LN(1+Inputparam!AR8/100)</f>
        <v>9.309029382683881E-3</v>
      </c>
      <c r="AW6" s="10">
        <f>LN(1+Inputparam!AS8/100)</f>
        <v>9.5904050757084549E-3</v>
      </c>
      <c r="AX6" s="10">
        <f>LN(1+Inputparam!AT8/100)</f>
        <v>9.8613756522946492E-3</v>
      </c>
      <c r="AY6" s="10">
        <f>LN(1+Inputparam!AU8/100)</f>
        <v>1.0122408725889862E-2</v>
      </c>
      <c r="AZ6" s="10">
        <f>LN(1+Inputparam!AV8/100)</f>
        <v>1.0373953041846131E-2</v>
      </c>
      <c r="BA6" s="10">
        <f>LN(1+Inputparam!AW8/100)</f>
        <v>1.0616438319510457E-2</v>
      </c>
      <c r="BB6" s="10">
        <f>LN(1+Inputparam!AX8/100)</f>
        <v>1.0850275340443151E-2</v>
      </c>
      <c r="BC6" s="10">
        <f>LN(1+Inputparam!AY8/100)</f>
        <v>1.1075856221960593E-2</v>
      </c>
      <c r="BD6" s="10">
        <f>LN(1+Inputparam!AZ8/100)</f>
        <v>1.1293554828171607E-2</v>
      </c>
    </row>
    <row r="7" spans="1:56" ht="14.25" customHeight="1" x14ac:dyDescent="0.35">
      <c r="A7" s="11"/>
      <c r="B7" s="12" t="s">
        <v>7</v>
      </c>
      <c r="C7" s="13" t="s">
        <v>8</v>
      </c>
      <c r="D7" s="14">
        <f>1/Inputparam!C26</f>
        <v>1.0404744563520967</v>
      </c>
      <c r="E7" s="11"/>
      <c r="F7" s="9" t="s">
        <v>9</v>
      </c>
      <c r="G7" s="10">
        <f>LN(1+Inputparam!C9/100)</f>
        <v>-6.1488655868833248E-3</v>
      </c>
      <c r="H7" s="10">
        <f>LN(1+Inputparam!D9/100)</f>
        <v>-6.2494874299611272E-3</v>
      </c>
      <c r="I7" s="10">
        <f>LN(1+Inputparam!E9/100)</f>
        <v>-6.0985584618828727E-3</v>
      </c>
      <c r="J7" s="10">
        <f>LN(1+Inputparam!F9/100)</f>
        <v>-5.7665948943483557E-3</v>
      </c>
      <c r="K7" s="10">
        <f>LN(1+Inputparam!G9/100)</f>
        <v>-5.3643624991599609E-3</v>
      </c>
      <c r="L7" s="10">
        <f>LN(1+Inputparam!H9/100)</f>
        <v>-4.9421925393274817E-3</v>
      </c>
      <c r="M7" s="10">
        <f>LN(1+Inputparam!I9/100)</f>
        <v>-4.5101554778932676E-3</v>
      </c>
      <c r="N7" s="10">
        <f>LN(1+Inputparam!J9/100)</f>
        <v>-4.0783049918771356E-3</v>
      </c>
      <c r="O7" s="10">
        <f>LN(1+Inputparam!K9/100)</f>
        <v>-3.6466409202031585E-3</v>
      </c>
      <c r="P7" s="10">
        <f>LN(1+Inputparam!L9/100)</f>
        <v>-3.2151631020041357E-3</v>
      </c>
      <c r="Q7" s="10">
        <f>LN(1+Inputparam!M9/100)</f>
        <v>-2.7963877702888327E-3</v>
      </c>
      <c r="R7" s="10">
        <f>LN(1+Inputparam!N9/100)</f>
        <v>-2.3970254425678601E-3</v>
      </c>
      <c r="S7" s="10">
        <f>LN(1+Inputparam!O9/100)</f>
        <v>-2.0202295941987619E-3</v>
      </c>
      <c r="T7" s="10">
        <f>LN(1+Inputparam!P9/100)</f>
        <v>-1.6678404223938333E-3</v>
      </c>
      <c r="U7" s="10">
        <f>LN(1+Inputparam!Q9/100)</f>
        <v>-1.3408986028446972E-3</v>
      </c>
      <c r="V7" s="10">
        <f>LN(1+Inputparam!R9/100)</f>
        <v>-1.0466024094223255E-3</v>
      </c>
      <c r="W7" s="10">
        <f>LN(1+Inputparam!S9/100)</f>
        <v>-8.1384643299653653E-4</v>
      </c>
      <c r="X7" s="10">
        <f>LN(1+Inputparam!T9/100)</f>
        <v>-6.672976244940092E-4</v>
      </c>
      <c r="Y7" s="10">
        <f>LN(1+Inputparam!U9/100)</f>
        <v>-6.2290765215053975E-4</v>
      </c>
      <c r="Z7" s="10">
        <f>LN(1+Inputparam!V9/100)</f>
        <v>-6.9023815956177842E-4</v>
      </c>
      <c r="AA7" s="10">
        <f>LN(1+Inputparam!W9/100)</f>
        <v>-8.6177165612366213E-4</v>
      </c>
      <c r="AB7" s="10">
        <f>LN(1+Inputparam!X9/100)</f>
        <v>-1.0853556482196662E-3</v>
      </c>
      <c r="AC7" s="10">
        <f>LN(1+Inputparam!Y9/100)</f>
        <v>-1.3131970888352732E-3</v>
      </c>
      <c r="AD7" s="10">
        <f>LN(1+Inputparam!Z9/100)</f>
        <v>-1.5118203219087905E-3</v>
      </c>
      <c r="AE7" s="10">
        <f>LN(1+Inputparam!AA9/100)</f>
        <v>-1.658341365426484E-3</v>
      </c>
      <c r="AF7" s="10">
        <f>LN(1+Inputparam!AB9/100)</f>
        <v>-1.7375288046011176E-3</v>
      </c>
      <c r="AG7" s="10">
        <f>LN(1+Inputparam!AC9/100)</f>
        <v>-1.7395274682735289E-3</v>
      </c>
      <c r="AH7" s="10">
        <f>LN(1+Inputparam!AD9/100)</f>
        <v>-1.6581179426680618E-3</v>
      </c>
      <c r="AI7" s="10">
        <f>LN(1+Inputparam!AE9/100)</f>
        <v>-1.4893942568361715E-3</v>
      </c>
      <c r="AJ7" s="10">
        <f>LN(1+Inputparam!AF9/100)</f>
        <v>-1.2307570708627339E-3</v>
      </c>
      <c r="AK7" s="10">
        <f>LN(1+Inputparam!AG9/100)</f>
        <v>-8.8460163305341833E-4</v>
      </c>
      <c r="AL7" s="10">
        <f>LN(1+Inputparam!AH9/100)</f>
        <v>-4.6928809989945161E-4</v>
      </c>
      <c r="AM7" s="10">
        <f>LN(1+Inputparam!AI9/100)</f>
        <v>-2.9403118672649138E-6</v>
      </c>
      <c r="AN7" s="10">
        <f>LN(1+Inputparam!AJ9/100)</f>
        <v>5.003195331770117E-4</v>
      </c>
      <c r="AO7" s="10">
        <f>LN(1+Inputparam!AK9/100)</f>
        <v>1.0294382951878949E-3</v>
      </c>
      <c r="AP7" s="10">
        <f>LN(1+Inputparam!AL9/100)</f>
        <v>1.5757377371443174E-3</v>
      </c>
      <c r="AQ7" s="10">
        <f>LN(1+Inputparam!AM9/100)</f>
        <v>2.1323917468471206E-3</v>
      </c>
      <c r="AR7" s="10">
        <f>LN(1+Inputparam!AN9/100)</f>
        <v>2.6940284842929653E-3</v>
      </c>
      <c r="AS7" s="10">
        <f>LN(1+Inputparam!AO9/100)</f>
        <v>3.2564247503343172E-3</v>
      </c>
      <c r="AT7" s="10">
        <f>LN(1+Inputparam!AP9/100)</f>
        <v>3.8162692131469569E-3</v>
      </c>
      <c r="AU7" s="10">
        <f>LN(1+Inputparam!AQ9/100)</f>
        <v>4.3709775808487136E-3</v>
      </c>
      <c r="AV7" s="10">
        <f>LN(1+Inputparam!AR9/100)</f>
        <v>4.9185473315552699E-3</v>
      </c>
      <c r="AW7" s="10">
        <f>LN(1+Inputparam!AS9/100)</f>
        <v>5.4574428259280524E-3</v>
      </c>
      <c r="AX7" s="10">
        <f>LN(1+Inputparam!AT9/100)</f>
        <v>5.9865039391134179E-3</v>
      </c>
      <c r="AY7" s="10">
        <f>LN(1+Inputparam!AU9/100)</f>
        <v>6.5048730309044608E-3</v>
      </c>
      <c r="AZ7" s="10">
        <f>LN(1+Inputparam!AV9/100)</f>
        <v>7.0119363094067692E-3</v>
      </c>
      <c r="BA7" s="10">
        <f>LN(1+Inputparam!AW9/100)</f>
        <v>7.5072765612195268E-3</v>
      </c>
      <c r="BB7" s="10">
        <f>LN(1+Inputparam!AX9/100)</f>
        <v>7.9906349084132525E-3</v>
      </c>
      <c r="BC7" s="10">
        <f>LN(1+Inputparam!AY9/100)</f>
        <v>8.4618797715235311E-3</v>
      </c>
      <c r="BD7" s="10">
        <f>LN(1+Inputparam!AZ9/100)</f>
        <v>8.9209816126805241E-3</v>
      </c>
    </row>
    <row r="8" spans="1:56" ht="14.25" customHeight="1" x14ac:dyDescent="0.35">
      <c r="A8" s="11"/>
      <c r="B8" s="15" t="s">
        <v>7</v>
      </c>
      <c r="C8" s="16" t="s">
        <v>9</v>
      </c>
      <c r="D8" s="17">
        <f>1/Inputparam!C25</f>
        <v>0.94303146896011913</v>
      </c>
      <c r="E8" s="11"/>
      <c r="F8" s="18" t="s">
        <v>8</v>
      </c>
      <c r="G8" s="10">
        <f>LN(1+Inputparam!C10/100)</f>
        <v>3.3045340082847579E-3</v>
      </c>
      <c r="H8" s="10">
        <f>LN(1+Inputparam!D10/100)</f>
        <v>1.9381206302346576E-3</v>
      </c>
      <c r="I8" s="10">
        <f>LN(1+Inputparam!E10/100)</f>
        <v>1.6386566684844716E-3</v>
      </c>
      <c r="J8" s="10">
        <f>LN(1+Inputparam!F10/100)</f>
        <v>1.8283275900067067E-3</v>
      </c>
      <c r="K8" s="10">
        <f>LN(1+Inputparam!G10/100)</f>
        <v>2.1576705537774358E-3</v>
      </c>
      <c r="L8" s="10">
        <f>LN(1+Inputparam!H10/100)</f>
        <v>2.6065998649293987E-3</v>
      </c>
      <c r="M8" s="10">
        <f>LN(1+Inputparam!I10/100)</f>
        <v>3.0553277289872955E-3</v>
      </c>
      <c r="N8" s="10">
        <f>LN(1+Inputparam!J10/100)</f>
        <v>3.4639934411447798E-3</v>
      </c>
      <c r="O8" s="10">
        <f>LN(1+Inputparam!K10/100)</f>
        <v>3.8426077174341022E-3</v>
      </c>
      <c r="P8" s="10">
        <f>LN(1+Inputparam!L10/100)</f>
        <v>4.1513711224609338E-3</v>
      </c>
      <c r="Q8" s="10">
        <f>LN(1+Inputparam!M10/100)</f>
        <v>4.4221615695779889E-3</v>
      </c>
      <c r="R8" s="10">
        <f>LN(1+Inputparam!N10/100)</f>
        <v>4.6606380193786679E-3</v>
      </c>
      <c r="S8" s="10">
        <f>LN(1+Inputparam!O10/100)</f>
        <v>4.863564114908004E-3</v>
      </c>
      <c r="T8" s="10">
        <f>LN(1+Inputparam!P10/100)</f>
        <v>5.0291948088521466E-3</v>
      </c>
      <c r="U8" s="10">
        <f>LN(1+Inputparam!Q10/100)</f>
        <v>5.15668143492066E-3</v>
      </c>
      <c r="V8" s="10">
        <f>LN(1+Inputparam!R10/100)</f>
        <v>5.2502973969384553E-3</v>
      </c>
      <c r="W8" s="10">
        <f>LN(1+Inputparam!S10/100)</f>
        <v>5.3299005844464151E-3</v>
      </c>
      <c r="X8" s="10">
        <f>LN(1+Inputparam!T10/100)</f>
        <v>5.413015503123288E-3</v>
      </c>
      <c r="Y8" s="10">
        <f>LN(1+Inputparam!U10/100)</f>
        <v>5.5116787453429635E-3</v>
      </c>
      <c r="Z8" s="10">
        <f>LN(1+Inputparam!V10/100)</f>
        <v>5.6340986170851631E-3</v>
      </c>
      <c r="AA8" s="10">
        <f>LN(1+Inputparam!W10/100)</f>
        <v>5.7808952780000079E-3</v>
      </c>
      <c r="AB8" s="10">
        <f>LN(1+Inputparam!X10/100)</f>
        <v>5.9338082747465454E-3</v>
      </c>
      <c r="AC8" s="10">
        <f>LN(1+Inputparam!Y10/100)</f>
        <v>6.0747412917112878E-3</v>
      </c>
      <c r="AD8" s="10">
        <f>LN(1+Inputparam!Z10/100)</f>
        <v>6.1899870456170597E-3</v>
      </c>
      <c r="AE8" s="10">
        <f>LN(1+Inputparam!AA10/100)</f>
        <v>6.2691551727953754E-3</v>
      </c>
      <c r="AF8" s="10">
        <f>LN(1+Inputparam!AB10/100)</f>
        <v>6.3044106171778721E-3</v>
      </c>
      <c r="AG8" s="10">
        <f>LN(1+Inputparam!AC10/100)</f>
        <v>6.2899291463373681E-3</v>
      </c>
      <c r="AH8" s="10">
        <f>LN(1+Inputparam!AD10/100)</f>
        <v>6.2215058746606907E-3</v>
      </c>
      <c r="AI8" s="10">
        <f>LN(1+Inputparam!AE10/100)</f>
        <v>6.0962718696286515E-3</v>
      </c>
      <c r="AJ8" s="10">
        <f>LN(1+Inputparam!AF10/100)</f>
        <v>5.9124867515982773E-3</v>
      </c>
      <c r="AK8" s="10">
        <f>LN(1+Inputparam!AG10/100)</f>
        <v>5.6741261380151859E-3</v>
      </c>
      <c r="AL8" s="10">
        <f>LN(1+Inputparam!AH10/100)</f>
        <v>5.4024857128515116E-3</v>
      </c>
      <c r="AM8" s="10">
        <f>LN(1+Inputparam!AI10/100)</f>
        <v>5.1180605630751089E-3</v>
      </c>
      <c r="AN8" s="10">
        <f>LN(1+Inputparam!AJ10/100)</f>
        <v>4.8362556795736441E-3</v>
      </c>
      <c r="AO8" s="10">
        <f>LN(1+Inputparam!AK10/100)</f>
        <v>4.5683989573930299E-3</v>
      </c>
      <c r="AP8" s="10">
        <f>LN(1+Inputparam!AL10/100)</f>
        <v>4.3226078373709183E-3</v>
      </c>
      <c r="AQ8" s="10">
        <f>LN(1+Inputparam!AM10/100)</f>
        <v>4.1045124380813475E-3</v>
      </c>
      <c r="AR8" s="10">
        <f>LN(1+Inputparam!AN10/100)</f>
        <v>3.9178471870298676E-3</v>
      </c>
      <c r="AS8" s="10">
        <f>LN(1+Inputparam!AO10/100)</f>
        <v>3.7649273778808667E-3</v>
      </c>
      <c r="AT8" s="10">
        <f>LN(1+Inputparam!AP10/100)</f>
        <v>3.6470283294899155E-3</v>
      </c>
      <c r="AU8" s="10">
        <f>LN(1+Inputparam!AQ10/100)</f>
        <v>3.5646841672898198E-3</v>
      </c>
      <c r="AV8" s="10">
        <f>LN(1+Inputparam!AR10/100)</f>
        <v>3.5179215962813258E-3</v>
      </c>
      <c r="AW8" s="10">
        <f>LN(1+Inputparam!AS10/100)</f>
        <v>3.5064419847661297E-3</v>
      </c>
      <c r="AX8" s="10">
        <f>LN(1+Inputparam!AT10/100)</f>
        <v>3.5297629905660442E-3</v>
      </c>
      <c r="AY8" s="10">
        <f>LN(1+Inputparam!AU10/100)</f>
        <v>3.5873290351478549E-3</v>
      </c>
      <c r="AZ8" s="10">
        <f>LN(1+Inputparam!AV10/100)</f>
        <v>3.6785982595531827E-3</v>
      </c>
      <c r="BA8" s="10">
        <f>LN(1+Inputparam!AW10/100)</f>
        <v>3.803112210967294E-3</v>
      </c>
      <c r="BB8" s="10">
        <f>LN(1+Inputparam!AX10/100)</f>
        <v>3.960553408831391E-3</v>
      </c>
      <c r="BC8" s="10">
        <f>LN(1+Inputparam!AY10/100)</f>
        <v>4.1507951090778931E-3</v>
      </c>
      <c r="BD8" s="10">
        <f>LN(1+Inputparam!AZ10/100)</f>
        <v>4.3739470070036906E-3</v>
      </c>
    </row>
    <row r="9" spans="1:56" ht="14.25" customHeight="1" x14ac:dyDescent="0.35">
      <c r="A9" s="11"/>
      <c r="B9" s="15" t="s">
        <v>7</v>
      </c>
      <c r="C9" s="16" t="s">
        <v>10</v>
      </c>
      <c r="D9" s="17">
        <f>1/Inputparam!C27</f>
        <v>0.83773142330568817</v>
      </c>
      <c r="E9" s="11"/>
      <c r="F9" s="18" t="s">
        <v>10</v>
      </c>
      <c r="G9" s="10">
        <f>LN(1+Inputparam!C11/100)</f>
        <v>2.8260030889760254E-3</v>
      </c>
      <c r="H9" s="10">
        <f>LN(1+Inputparam!D11/100)</f>
        <v>1.9880225728586077E-3</v>
      </c>
      <c r="I9" s="10">
        <f>LN(1+Inputparam!E11/100)</f>
        <v>1.9181591558135468E-3</v>
      </c>
      <c r="J9" s="10">
        <f>LN(1+Inputparam!F11/100)</f>
        <v>2.0379220254793892E-3</v>
      </c>
      <c r="K9" s="10">
        <f>LN(1+Inputparam!G11/100)</f>
        <v>2.247472540396955E-3</v>
      </c>
      <c r="L9" s="10">
        <f>LN(1+Inputparam!H11/100)</f>
        <v>2.4170765155269954E-3</v>
      </c>
      <c r="M9" s="10">
        <f>LN(1+Inputparam!I11/100)</f>
        <v>2.5467542665024126E-3</v>
      </c>
      <c r="N9" s="10">
        <f>LN(1+Inputparam!J11/100)</f>
        <v>2.6764152033395706E-3</v>
      </c>
      <c r="O9" s="10">
        <f>LN(1+Inputparam!K11/100)</f>
        <v>2.7960873019369746E-3</v>
      </c>
      <c r="P9" s="10">
        <f>LN(1+Inputparam!L11/100)</f>
        <v>2.8958031119654679E-3</v>
      </c>
      <c r="Q9" s="10">
        <f>LN(1+Inputparam!M11/100)</f>
        <v>3.0099333200742846E-3</v>
      </c>
      <c r="R9" s="10">
        <f>LN(1+Inputparam!N11/100)</f>
        <v>3.1265626646252509E-3</v>
      </c>
      <c r="S9" s="10">
        <f>LN(1+Inputparam!O11/100)</f>
        <v>3.2280703518895349E-3</v>
      </c>
      <c r="T9" s="10">
        <f>LN(1+Inputparam!P11/100)</f>
        <v>3.3031246175647599E-3</v>
      </c>
      <c r="U9" s="10">
        <f>LN(1+Inputparam!Q11/100)</f>
        <v>3.3444012503467194E-3</v>
      </c>
      <c r="V9" s="10">
        <f>LN(1+Inputparam!R11/100)</f>
        <v>3.3524050097281308E-3</v>
      </c>
      <c r="W9" s="10">
        <f>LN(1+Inputparam!S11/100)</f>
        <v>3.3466144331646473E-3</v>
      </c>
      <c r="X9" s="10">
        <f>LN(1+Inputparam!T11/100)</f>
        <v>3.3445271978466665E-3</v>
      </c>
      <c r="Y9" s="10">
        <f>LN(1+Inputparam!U11/100)</f>
        <v>3.3578465200907672E-3</v>
      </c>
      <c r="Z9" s="10">
        <f>LN(1+Inputparam!V11/100)</f>
        <v>3.3942330679846361E-3</v>
      </c>
      <c r="AA9" s="10">
        <f>LN(1+Inputparam!W11/100)</f>
        <v>3.4541473366181282E-3</v>
      </c>
      <c r="AB9" s="10">
        <f>LN(1+Inputparam!X11/100)</f>
        <v>3.5210662452959062E-3</v>
      </c>
      <c r="AC9" s="10">
        <f>LN(1+Inputparam!Y11/100)</f>
        <v>3.5787230292431546E-3</v>
      </c>
      <c r="AD9" s="10">
        <f>LN(1+Inputparam!Z11/100)</f>
        <v>3.6148816267801572E-3</v>
      </c>
      <c r="AE9" s="10">
        <f>LN(1+Inputparam!AA11/100)</f>
        <v>3.6203564594400372E-3</v>
      </c>
      <c r="AF9" s="10">
        <f>LN(1+Inputparam!AB11/100)</f>
        <v>3.5883101676359654E-3</v>
      </c>
      <c r="AG9" s="10">
        <f>LN(1+Inputparam!AC11/100)</f>
        <v>3.5137461102301517E-3</v>
      </c>
      <c r="AH9" s="10">
        <f>LN(1+Inputparam!AD11/100)</f>
        <v>3.3931384690152997E-3</v>
      </c>
      <c r="AI9" s="10">
        <f>LN(1+Inputparam!AE11/100)</f>
        <v>3.2241599969243528E-3</v>
      </c>
      <c r="AJ9" s="10">
        <f>LN(1+Inputparam!AF11/100)</f>
        <v>3.0054790198118476E-3</v>
      </c>
      <c r="AK9" s="10">
        <f>LN(1+Inputparam!AG11/100)</f>
        <v>2.741310495516981E-3</v>
      </c>
      <c r="AL9" s="10">
        <f>LN(1+Inputparam!AH11/100)</f>
        <v>2.4528061000687997E-3</v>
      </c>
      <c r="AM9" s="10">
        <f>LN(1+Inputparam!AI11/100)</f>
        <v>2.1599440142180226E-3</v>
      </c>
      <c r="AN9" s="10">
        <f>LN(1+Inputparam!AJ11/100)</f>
        <v>1.8773945445423924E-3</v>
      </c>
      <c r="AO9" s="10">
        <f>LN(1+Inputparam!AK11/100)</f>
        <v>1.6156462001965359E-3</v>
      </c>
      <c r="AP9" s="10">
        <f>LN(1+Inputparam!AL11/100)</f>
        <v>1.3819507189646661E-3</v>
      </c>
      <c r="AQ9" s="10">
        <f>LN(1+Inputparam!AM11/100)</f>
        <v>1.1810972886281703E-3</v>
      </c>
      <c r="AR9" s="10">
        <f>LN(1+Inputparam!AN11/100)</f>
        <v>1.0160349591947621E-3</v>
      </c>
      <c r="AS9" s="10">
        <f>LN(1+Inputparam!AO11/100)</f>
        <v>8.8836557500711268E-4</v>
      </c>
      <c r="AT9" s="10">
        <f>LN(1+Inputparam!AP11/100)</f>
        <v>7.9872954517325493E-4</v>
      </c>
      <c r="AU9" s="10">
        <f>LN(1+Inputparam!AQ11/100)</f>
        <v>7.4710494117071239E-4</v>
      </c>
      <c r="AV9" s="10">
        <f>LN(1+Inputparam!AR11/100)</f>
        <v>7.33037777816544E-4</v>
      </c>
      <c r="AW9" s="10">
        <f>LN(1+Inputparam!AS11/100)</f>
        <v>7.5581851749872747E-4</v>
      </c>
      <c r="AX9" s="10">
        <f>LN(1+Inputparam!AT11/100)</f>
        <v>8.1461718001795726E-4</v>
      </c>
      <c r="AY9" s="10">
        <f>LN(1+Inputparam!AU11/100)</f>
        <v>9.0858710538377493E-4</v>
      </c>
      <c r="AZ9" s="10">
        <f>LN(1+Inputparam!AV11/100)</f>
        <v>1.0369454619482464E-3</v>
      </c>
      <c r="BA9" s="10">
        <f>LN(1+Inputparam!AW11/100)</f>
        <v>1.199037017009259E-3</v>
      </c>
      <c r="BB9" s="10">
        <f>LN(1+Inputparam!AX11/100)</f>
        <v>1.3943864644806439E-3</v>
      </c>
      <c r="BC9" s="10">
        <f>LN(1+Inputparam!AY11/100)</f>
        <v>1.6227436995480391E-3</v>
      </c>
      <c r="BD9" s="10">
        <f>LN(1+Inputparam!AZ11/100)</f>
        <v>1.8841258121645953E-3</v>
      </c>
    </row>
    <row r="10" spans="1:56" ht="14.25" customHeight="1" x14ac:dyDescent="0.35">
      <c r="A10" s="11"/>
      <c r="B10" s="15" t="s">
        <v>7</v>
      </c>
      <c r="C10" s="16" t="s">
        <v>11</v>
      </c>
      <c r="D10" s="17">
        <f>1/Inputparam!C28</f>
        <v>111.88185276348176</v>
      </c>
      <c r="E10" s="11"/>
      <c r="F10" s="20" t="s">
        <v>11</v>
      </c>
      <c r="G10" s="21">
        <f>G8</f>
        <v>3.3045340082847579E-3</v>
      </c>
      <c r="H10" s="21">
        <f t="shared" ref="H10:BD10" si="0">H8</f>
        <v>1.9381206302346576E-3</v>
      </c>
      <c r="I10" s="21">
        <f t="shared" si="0"/>
        <v>1.6386566684844716E-3</v>
      </c>
      <c r="J10" s="21">
        <f t="shared" si="0"/>
        <v>1.8283275900067067E-3</v>
      </c>
      <c r="K10" s="21">
        <f t="shared" si="0"/>
        <v>2.1576705537774358E-3</v>
      </c>
      <c r="L10" s="21">
        <f t="shared" si="0"/>
        <v>2.6065998649293987E-3</v>
      </c>
      <c r="M10" s="21">
        <f t="shared" si="0"/>
        <v>3.0553277289872955E-3</v>
      </c>
      <c r="N10" s="21">
        <f t="shared" si="0"/>
        <v>3.4639934411447798E-3</v>
      </c>
      <c r="O10" s="21">
        <f t="shared" si="0"/>
        <v>3.8426077174341022E-3</v>
      </c>
      <c r="P10" s="21">
        <f t="shared" si="0"/>
        <v>4.1513711224609338E-3</v>
      </c>
      <c r="Q10" s="21">
        <f t="shared" si="0"/>
        <v>4.4221615695779889E-3</v>
      </c>
      <c r="R10" s="21">
        <f t="shared" si="0"/>
        <v>4.6606380193786679E-3</v>
      </c>
      <c r="S10" s="21">
        <f t="shared" si="0"/>
        <v>4.863564114908004E-3</v>
      </c>
      <c r="T10" s="21">
        <f t="shared" si="0"/>
        <v>5.0291948088521466E-3</v>
      </c>
      <c r="U10" s="21">
        <f t="shared" si="0"/>
        <v>5.15668143492066E-3</v>
      </c>
      <c r="V10" s="21">
        <f t="shared" si="0"/>
        <v>5.2502973969384553E-3</v>
      </c>
      <c r="W10" s="21">
        <f t="shared" si="0"/>
        <v>5.3299005844464151E-3</v>
      </c>
      <c r="X10" s="21">
        <f t="shared" si="0"/>
        <v>5.413015503123288E-3</v>
      </c>
      <c r="Y10" s="21">
        <f t="shared" si="0"/>
        <v>5.5116787453429635E-3</v>
      </c>
      <c r="Z10" s="21">
        <f t="shared" si="0"/>
        <v>5.6340986170851631E-3</v>
      </c>
      <c r="AA10" s="21">
        <f t="shared" si="0"/>
        <v>5.7808952780000079E-3</v>
      </c>
      <c r="AB10" s="21">
        <f t="shared" si="0"/>
        <v>5.9338082747465454E-3</v>
      </c>
      <c r="AC10" s="21">
        <f t="shared" si="0"/>
        <v>6.0747412917112878E-3</v>
      </c>
      <c r="AD10" s="21">
        <f t="shared" si="0"/>
        <v>6.1899870456170597E-3</v>
      </c>
      <c r="AE10" s="21">
        <f t="shared" si="0"/>
        <v>6.2691551727953754E-3</v>
      </c>
      <c r="AF10" s="21">
        <f t="shared" si="0"/>
        <v>6.3044106171778721E-3</v>
      </c>
      <c r="AG10" s="21">
        <f t="shared" si="0"/>
        <v>6.2899291463373681E-3</v>
      </c>
      <c r="AH10" s="21">
        <f t="shared" si="0"/>
        <v>6.2215058746606907E-3</v>
      </c>
      <c r="AI10" s="21">
        <f t="shared" si="0"/>
        <v>6.0962718696286515E-3</v>
      </c>
      <c r="AJ10" s="21">
        <f t="shared" si="0"/>
        <v>5.9124867515982773E-3</v>
      </c>
      <c r="AK10" s="21">
        <f t="shared" si="0"/>
        <v>5.6741261380151859E-3</v>
      </c>
      <c r="AL10" s="21">
        <f t="shared" si="0"/>
        <v>5.4024857128515116E-3</v>
      </c>
      <c r="AM10" s="21">
        <f t="shared" si="0"/>
        <v>5.1180605630751089E-3</v>
      </c>
      <c r="AN10" s="21">
        <f t="shared" si="0"/>
        <v>4.8362556795736441E-3</v>
      </c>
      <c r="AO10" s="21">
        <f t="shared" si="0"/>
        <v>4.5683989573930299E-3</v>
      </c>
      <c r="AP10" s="21">
        <f t="shared" si="0"/>
        <v>4.3226078373709183E-3</v>
      </c>
      <c r="AQ10" s="21">
        <f t="shared" si="0"/>
        <v>4.1045124380813475E-3</v>
      </c>
      <c r="AR10" s="21">
        <f t="shared" si="0"/>
        <v>3.9178471870298676E-3</v>
      </c>
      <c r="AS10" s="21">
        <f t="shared" si="0"/>
        <v>3.7649273778808667E-3</v>
      </c>
      <c r="AT10" s="21">
        <f t="shared" si="0"/>
        <v>3.6470283294899155E-3</v>
      </c>
      <c r="AU10" s="21">
        <f t="shared" si="0"/>
        <v>3.5646841672898198E-3</v>
      </c>
      <c r="AV10" s="21">
        <f t="shared" si="0"/>
        <v>3.5179215962813258E-3</v>
      </c>
      <c r="AW10" s="21">
        <f t="shared" si="0"/>
        <v>3.5064419847661297E-3</v>
      </c>
      <c r="AX10" s="21">
        <f t="shared" si="0"/>
        <v>3.5297629905660442E-3</v>
      </c>
      <c r="AY10" s="21">
        <f t="shared" si="0"/>
        <v>3.5873290351478549E-3</v>
      </c>
      <c r="AZ10" s="21">
        <f t="shared" si="0"/>
        <v>3.6785982595531827E-3</v>
      </c>
      <c r="BA10" s="21">
        <f t="shared" si="0"/>
        <v>3.803112210967294E-3</v>
      </c>
      <c r="BB10" s="21">
        <f t="shared" si="0"/>
        <v>3.960553408831391E-3</v>
      </c>
      <c r="BC10" s="21">
        <f t="shared" si="0"/>
        <v>4.1507951090778931E-3</v>
      </c>
      <c r="BD10" s="21">
        <f t="shared" si="0"/>
        <v>4.3739470070036906E-3</v>
      </c>
    </row>
    <row r="11" spans="1:56" ht="14.25" customHeight="1" x14ac:dyDescent="0.35">
      <c r="A11" s="11"/>
      <c r="B11" s="15" t="s">
        <v>8</v>
      </c>
      <c r="C11" s="16" t="s">
        <v>7</v>
      </c>
      <c r="D11" s="17">
        <f>Inputparam!$C$26</f>
        <v>0.96109999999999995</v>
      </c>
      <c r="E11" s="11"/>
      <c r="F11" s="22"/>
      <c r="G11" s="19"/>
      <c r="H11" s="19"/>
      <c r="I11" s="19"/>
      <c r="J11" s="19"/>
    </row>
    <row r="12" spans="1:56" ht="14.25" customHeight="1" x14ac:dyDescent="0.35">
      <c r="A12" s="11"/>
      <c r="B12" s="15" t="s">
        <v>8</v>
      </c>
      <c r="C12" s="16" t="s">
        <v>9</v>
      </c>
      <c r="D12" s="17">
        <f>Inputparam!$C$26*D8</f>
        <v>0.90634754481757041</v>
      </c>
      <c r="E12" s="11"/>
    </row>
    <row r="13" spans="1:56" ht="14.25" customHeight="1" x14ac:dyDescent="0.35">
      <c r="A13" s="11"/>
      <c r="B13" s="15" t="s">
        <v>8</v>
      </c>
      <c r="C13" s="16" t="s">
        <v>10</v>
      </c>
      <c r="D13" s="17">
        <f>Inputparam!$C$26*D9</f>
        <v>0.80514367093909689</v>
      </c>
      <c r="E13" s="11"/>
    </row>
    <row r="14" spans="1:56" ht="14.25" customHeight="1" x14ac:dyDescent="0.35">
      <c r="A14" s="11"/>
      <c r="B14" s="15" t="s">
        <v>8</v>
      </c>
      <c r="C14" s="16" t="s">
        <v>11</v>
      </c>
      <c r="D14" s="17">
        <f>Inputparam!$C$26*D10</f>
        <v>107.52964869098231</v>
      </c>
      <c r="E14" s="11"/>
    </row>
    <row r="15" spans="1:56" ht="14.25" customHeight="1" x14ac:dyDescent="0.35">
      <c r="A15" s="11"/>
      <c r="B15" s="15" t="s">
        <v>9</v>
      </c>
      <c r="C15" s="16" t="s">
        <v>7</v>
      </c>
      <c r="D15" s="17">
        <f>Inputparam!$C$25</f>
        <v>1.0604100000000001</v>
      </c>
      <c r="E15" s="11"/>
    </row>
    <row r="16" spans="1:56" ht="14.25" customHeight="1" x14ac:dyDescent="0.35">
      <c r="A16" s="11"/>
      <c r="B16" s="15" t="s">
        <v>9</v>
      </c>
      <c r="C16" s="16" t="s">
        <v>8</v>
      </c>
      <c r="D16" s="17">
        <f>Inputparam!$C$25*D7</f>
        <v>1.1033295182603269</v>
      </c>
      <c r="E16" s="11"/>
    </row>
    <row r="17" spans="1:56" ht="14.25" customHeight="1" x14ac:dyDescent="0.35">
      <c r="A17" s="11"/>
      <c r="B17" s="15" t="s">
        <v>9</v>
      </c>
      <c r="C17" s="16" t="s">
        <v>10</v>
      </c>
      <c r="D17" s="17">
        <f>Inputparam!$C$25*D9</f>
        <v>0.88833877858758481</v>
      </c>
      <c r="E17" s="11"/>
    </row>
    <row r="18" spans="1:56" ht="14.25" customHeight="1" x14ac:dyDescent="0.35">
      <c r="A18" s="11"/>
      <c r="B18" s="15" t="s">
        <v>9</v>
      </c>
      <c r="C18" s="16" t="s">
        <v>11</v>
      </c>
      <c r="D18" s="17">
        <f>Inputparam!$C$25*D10</f>
        <v>118.64063548892371</v>
      </c>
      <c r="E18" s="11"/>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14.25" customHeight="1" x14ac:dyDescent="0.35">
      <c r="A19" s="11"/>
      <c r="B19" s="15" t="s">
        <v>10</v>
      </c>
      <c r="C19" s="16" t="s">
        <v>7</v>
      </c>
      <c r="D19" s="17">
        <f>Inputparam!$C$27</f>
        <v>1.1937</v>
      </c>
      <c r="E19" s="1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14.25" customHeight="1" x14ac:dyDescent="0.35">
      <c r="A20" s="11"/>
      <c r="B20" s="15" t="s">
        <v>10</v>
      </c>
      <c r="C20" s="16" t="s">
        <v>8</v>
      </c>
      <c r="D20" s="17">
        <f>Inputparam!$C$27*D7</f>
        <v>1.2420143585474979</v>
      </c>
      <c r="E20" s="11"/>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14.25" customHeight="1" x14ac:dyDescent="0.35">
      <c r="A21" s="11"/>
      <c r="B21" s="15" t="s">
        <v>10</v>
      </c>
      <c r="C21" s="16" t="s">
        <v>9</v>
      </c>
      <c r="D21" s="17">
        <f>Inputparam!$C$27*D8</f>
        <v>1.1256966644976942</v>
      </c>
      <c r="E21" s="11"/>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14.25" customHeight="1" x14ac:dyDescent="0.35">
      <c r="A22" s="11"/>
      <c r="B22" s="15" t="s">
        <v>10</v>
      </c>
      <c r="C22" s="16" t="s">
        <v>11</v>
      </c>
      <c r="D22" s="17">
        <f>Inputparam!$C$27*D10</f>
        <v>133.55336764376818</v>
      </c>
      <c r="E22" s="11"/>
    </row>
    <row r="23" spans="1:56" ht="14.25" customHeight="1" x14ac:dyDescent="0.35">
      <c r="A23" s="11"/>
      <c r="B23" s="15" t="s">
        <v>11</v>
      </c>
      <c r="C23" s="16" t="s">
        <v>8</v>
      </c>
      <c r="D23" s="17">
        <f>Inputparam!$C$28*D7</f>
        <v>9.2997606908750401E-3</v>
      </c>
      <c r="E23" s="11"/>
    </row>
    <row r="24" spans="1:56" ht="14.25" customHeight="1" x14ac:dyDescent="0.35">
      <c r="A24" s="11"/>
      <c r="B24" s="15" t="s">
        <v>11</v>
      </c>
      <c r="C24" s="16" t="s">
        <v>9</v>
      </c>
      <c r="D24" s="17">
        <f>Inputparam!$C$28*D8</f>
        <v>8.4288152695655445E-3</v>
      </c>
      <c r="E24" s="11"/>
    </row>
    <row r="25" spans="1:56" ht="14.25" customHeight="1" x14ac:dyDescent="0.35">
      <c r="A25" s="11"/>
      <c r="B25" s="15" t="s">
        <v>11</v>
      </c>
      <c r="C25" s="16" t="s">
        <v>10</v>
      </c>
      <c r="D25" s="17">
        <f>Inputparam!$C$28*D9</f>
        <v>7.4876434615062408E-3</v>
      </c>
      <c r="E25" s="11"/>
    </row>
    <row r="26" spans="1:56" ht="14.25" customHeight="1" x14ac:dyDescent="0.35">
      <c r="A26" s="11"/>
      <c r="B26" s="24" t="s">
        <v>11</v>
      </c>
      <c r="C26" s="25" t="s">
        <v>7</v>
      </c>
      <c r="D26" s="26">
        <f>Inputparam!C28</f>
        <v>8.9379999999999998E-3</v>
      </c>
      <c r="E26" s="11"/>
    </row>
    <row r="27" spans="1:56" ht="12.75" customHeight="1" x14ac:dyDescent="0.35">
      <c r="A27" s="11"/>
      <c r="B27" s="11"/>
      <c r="C27" s="11"/>
      <c r="D27" s="11"/>
      <c r="E27" s="11"/>
    </row>
    <row r="28" spans="1:56" ht="12.75" customHeight="1" x14ac:dyDescent="0.35">
      <c r="A28" s="11"/>
      <c r="B28" s="11"/>
      <c r="C28" s="11"/>
      <c r="D28" s="11"/>
      <c r="E28" s="11"/>
    </row>
    <row r="29" spans="1:56" ht="12.75" customHeight="1" x14ac:dyDescent="0.35">
      <c r="A29" s="11"/>
      <c r="B29" s="11"/>
      <c r="C29" s="11"/>
      <c r="D29" s="11"/>
      <c r="E29" s="11"/>
    </row>
    <row r="30" spans="1:56" ht="12.75" customHeight="1" x14ac:dyDescent="0.35">
      <c r="A30" s="11"/>
      <c r="B30" s="11"/>
      <c r="C30" s="11"/>
      <c r="D30" s="11"/>
      <c r="E30" s="11"/>
    </row>
    <row r="31" spans="1:56" ht="12.75" customHeight="1" x14ac:dyDescent="0.35">
      <c r="A31" s="11"/>
      <c r="B31" s="11"/>
      <c r="C31" s="11"/>
      <c r="D31" s="11"/>
      <c r="E31" s="11"/>
    </row>
    <row r="32" spans="1:56" ht="12.75" customHeight="1" x14ac:dyDescent="0.35">
      <c r="A32" s="11"/>
      <c r="B32" s="11"/>
      <c r="C32" s="11"/>
      <c r="D32" s="11"/>
      <c r="E32" s="11"/>
    </row>
    <row r="33" spans="1:5" ht="12.75" customHeight="1" x14ac:dyDescent="0.35">
      <c r="A33" s="11"/>
      <c r="B33" s="11"/>
      <c r="C33" s="11"/>
      <c r="D33" s="11"/>
      <c r="E33" s="11"/>
    </row>
    <row r="34" spans="1:5" ht="12.75" customHeight="1" x14ac:dyDescent="0.35">
      <c r="A34" s="11"/>
      <c r="B34" s="11"/>
      <c r="C34" s="11"/>
      <c r="D34" s="11"/>
      <c r="E34" s="11"/>
    </row>
    <row r="35" spans="1:5" ht="12.75" customHeight="1" x14ac:dyDescent="0.35">
      <c r="A35" s="11"/>
      <c r="B35" s="11"/>
      <c r="C35" s="11"/>
      <c r="D35" s="11"/>
      <c r="E35" s="11"/>
    </row>
    <row r="36" spans="1:5" ht="12.75" customHeight="1" x14ac:dyDescent="0.35">
      <c r="A36" s="11"/>
      <c r="B36" s="11"/>
      <c r="C36" s="11"/>
      <c r="D36" s="11"/>
      <c r="E36" s="11"/>
    </row>
    <row r="37" spans="1:5" ht="12.75" customHeight="1" x14ac:dyDescent="0.35">
      <c r="A37" s="11"/>
      <c r="B37" s="11"/>
      <c r="C37" s="11"/>
      <c r="D37" s="11"/>
      <c r="E37" s="11"/>
    </row>
    <row r="38" spans="1:5" ht="12.75" customHeight="1" x14ac:dyDescent="0.35">
      <c r="A38" s="11"/>
      <c r="B38" s="11"/>
      <c r="C38" s="11"/>
      <c r="D38" s="11"/>
      <c r="E38" s="11"/>
    </row>
    <row r="39" spans="1:5" ht="12.75" customHeight="1" x14ac:dyDescent="0.35">
      <c r="A39" s="11"/>
      <c r="B39" s="11"/>
      <c r="C39" s="11"/>
      <c r="D39" s="11"/>
      <c r="E39" s="11"/>
    </row>
    <row r="40" spans="1:5" ht="12.75" customHeight="1" x14ac:dyDescent="0.35">
      <c r="A40" s="11"/>
      <c r="B40" s="11"/>
      <c r="C40" s="11"/>
      <c r="D40" s="11"/>
      <c r="E40" s="11"/>
    </row>
    <row r="41" spans="1:5" ht="12.75" customHeight="1" x14ac:dyDescent="0.35">
      <c r="A41" s="11"/>
      <c r="B41" s="11"/>
      <c r="C41" s="11"/>
      <c r="D41" s="11"/>
      <c r="E41" s="11"/>
    </row>
    <row r="42" spans="1:5" ht="12.75" customHeight="1" x14ac:dyDescent="0.35">
      <c r="A42" s="11"/>
      <c r="B42" s="11"/>
      <c r="C42" s="11"/>
      <c r="D42" s="11"/>
      <c r="E42" s="11"/>
    </row>
    <row r="43" spans="1:5" ht="12.75" customHeight="1" x14ac:dyDescent="0.35">
      <c r="A43" s="11"/>
      <c r="B43" s="11"/>
      <c r="C43" s="11"/>
      <c r="D43" s="11"/>
      <c r="E43" s="11"/>
    </row>
    <row r="44" spans="1:5" ht="12.75" customHeight="1" x14ac:dyDescent="0.35">
      <c r="A44" s="11"/>
      <c r="B44" s="11"/>
      <c r="C44" s="11"/>
      <c r="D44" s="11"/>
      <c r="E44" s="11"/>
    </row>
    <row r="45" spans="1:5" ht="12.75" customHeight="1" x14ac:dyDescent="0.35">
      <c r="A45" s="5"/>
      <c r="B45" s="5"/>
      <c r="C45" s="5"/>
      <c r="D45" s="5"/>
      <c r="E45" s="5"/>
    </row>
    <row r="46" spans="1:5" ht="12.75" customHeight="1" x14ac:dyDescent="0.35">
      <c r="A46" s="5"/>
      <c r="B46" s="5"/>
      <c r="C46" s="5"/>
      <c r="D46" s="5"/>
      <c r="E46" s="5"/>
    </row>
    <row r="47" spans="1:5" ht="12.75" customHeight="1" x14ac:dyDescent="0.35">
      <c r="A47" s="5"/>
      <c r="B47" s="5"/>
      <c r="C47" s="5"/>
      <c r="D47" s="5"/>
      <c r="E47" s="5"/>
    </row>
  </sheetData>
  <mergeCells count="4">
    <mergeCell ref="B4:B6"/>
    <mergeCell ref="C4:C6"/>
    <mergeCell ref="D4:D6"/>
    <mergeCell ref="G4:BD4"/>
  </mergeCells>
  <conditionalFormatting sqref="B7:D26">
    <cfRule type="expression" dxfId="1" priority="2">
      <formula>MOD(ROW(),2)=0</formula>
    </cfRule>
  </conditionalFormatting>
  <conditionalFormatting sqref="G6:BD10">
    <cfRule type="expression" dxfId="0" priority="1">
      <formula>MOD(ROW(),2)&lt;&gt;0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E21"/>
  <sheetViews>
    <sheetView showGridLines="0" tabSelected="1" zoomScale="120" zoomScaleNormal="120" workbookViewId="0"/>
  </sheetViews>
  <sheetFormatPr baseColWidth="10" defaultColWidth="8.81640625" defaultRowHeight="14.5" x14ac:dyDescent="0.35"/>
  <cols>
    <col min="1" max="1" width="5.7265625" customWidth="1"/>
    <col min="2" max="2" width="126.90625" style="76" customWidth="1"/>
    <col min="3" max="3" width="13.7265625" customWidth="1"/>
    <col min="4" max="4" width="13.26953125" bestFit="1" customWidth="1"/>
    <col min="5" max="5" width="14.81640625" customWidth="1"/>
    <col min="6" max="6" width="15.81640625" customWidth="1"/>
    <col min="7" max="7" width="8.81640625" customWidth="1"/>
  </cols>
  <sheetData>
    <row r="1" spans="1:5" ht="20" x14ac:dyDescent="0.35">
      <c r="A1" s="1">
        <v>3</v>
      </c>
      <c r="B1" s="72" t="s">
        <v>27</v>
      </c>
      <c r="C1" s="1"/>
      <c r="D1" s="1"/>
      <c r="E1" s="1"/>
    </row>
    <row r="2" spans="1:5" ht="20" x14ac:dyDescent="0.35">
      <c r="A2" s="1"/>
      <c r="B2" s="72"/>
      <c r="C2" s="1"/>
      <c r="D2" s="1"/>
      <c r="E2" s="1"/>
    </row>
    <row r="3" spans="1:5" x14ac:dyDescent="0.35">
      <c r="B3" s="74" t="s">
        <v>34</v>
      </c>
    </row>
    <row r="4" spans="1:5" x14ac:dyDescent="0.35">
      <c r="B4" s="74"/>
    </row>
    <row r="5" spans="1:5" x14ac:dyDescent="0.35">
      <c r="B5" s="73" t="s">
        <v>30</v>
      </c>
    </row>
    <row r="6" spans="1:5" x14ac:dyDescent="0.35">
      <c r="B6" s="74" t="s">
        <v>29</v>
      </c>
    </row>
    <row r="7" spans="1:5" x14ac:dyDescent="0.35">
      <c r="B7" s="77" t="s">
        <v>35</v>
      </c>
    </row>
    <row r="8" spans="1:5" x14ac:dyDescent="0.35">
      <c r="B8" s="77" t="s">
        <v>36</v>
      </c>
    </row>
    <row r="9" spans="1:5" x14ac:dyDescent="0.35">
      <c r="B9" s="77" t="s">
        <v>37</v>
      </c>
    </row>
    <row r="10" spans="1:5" x14ac:dyDescent="0.35">
      <c r="B10" s="77" t="s">
        <v>38</v>
      </c>
    </row>
    <row r="11" spans="1:5" x14ac:dyDescent="0.35">
      <c r="B11" s="77" t="s">
        <v>39</v>
      </c>
    </row>
    <row r="12" spans="1:5" ht="29" x14ac:dyDescent="0.35">
      <c r="B12" s="74" t="s">
        <v>44</v>
      </c>
    </row>
    <row r="13" spans="1:5" ht="43.5" x14ac:dyDescent="0.35">
      <c r="B13" s="74" t="s">
        <v>40</v>
      </c>
    </row>
    <row r="14" spans="1:5" x14ac:dyDescent="0.35">
      <c r="B14" s="74"/>
    </row>
    <row r="15" spans="1:5" x14ac:dyDescent="0.35">
      <c r="B15" s="73" t="s">
        <v>28</v>
      </c>
    </row>
    <row r="16" spans="1:5" x14ac:dyDescent="0.35">
      <c r="B16" s="74" t="s">
        <v>31</v>
      </c>
    </row>
    <row r="17" spans="2:2" x14ac:dyDescent="0.35">
      <c r="B17" s="75" t="s">
        <v>32</v>
      </c>
    </row>
    <row r="18" spans="2:2" x14ac:dyDescent="0.35">
      <c r="B18" s="75" t="s">
        <v>41</v>
      </c>
    </row>
    <row r="19" spans="2:2" x14ac:dyDescent="0.35">
      <c r="B19" s="75" t="s">
        <v>33</v>
      </c>
    </row>
    <row r="20" spans="2:2" ht="72.5" x14ac:dyDescent="0.35">
      <c r="B20" s="75" t="s">
        <v>42</v>
      </c>
    </row>
    <row r="21" spans="2:2" x14ac:dyDescent="0.35">
      <c r="B21" s="75" t="s">
        <v>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BeArchived xmlns="1ab9bbcc-83c6-4736-b39b-aba04a32d413">Nein</ToBeArchived>
    <Topic_Note xmlns="http://schemas.microsoft.com/sharepoint/v3/fields">
      <Terms xmlns="http://schemas.microsoft.com/office/infopath/2007/PartnerControl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6005-T-6-69615</_dlc_DocId>
    <_dlc_DocIdUrl xmlns="a13ce8e2-0bfa-4ae3-b62f-afeb61f48330">
      <Url>https://dok.finma.ch/sites/6005-T/_layouts/15/DocIdRedir.aspx?ID=6005-T-6-69615</Url>
      <Description>6005-T-6-69615</Description>
    </_dlc_DocIdUrl>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RetentionPeriod xmlns="1AB9BBCC-83C6-4736-B39B-ABA04A32D413">15</RetentionPeriod>
    <AgendaItemGUID xmlns="1ab9bbcc-83c6-4736-b39b-aba04a32d413" xsi:nil="true"/>
    <DocumentDate xmlns="1AB9BBCC-83C6-4736-B39B-ABA04A32D413">2020-03-12T10:45:26+00:00</DocumentDate>
    <SeqenceNumber xmlns="1ab9bbcc-83c6-4736-b39b-aba04a32d41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25433-75D2-4D9F-8145-1DB644EEA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52345C-DC44-430C-9221-33D8F3BD99D9}">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1AB9BBCC-83C6-4736-B39B-ABA04A32D413"/>
    <ds:schemaRef ds:uri="http://purl.org/dc/terms/"/>
    <ds:schemaRef ds:uri="http://schemas.openxmlformats.org/package/2006/metadata/core-properties"/>
    <ds:schemaRef ds:uri="a13ce8e2-0bfa-4ae3-b62f-afeb61f48330"/>
    <ds:schemaRef ds:uri="1ab9bbcc-83c6-4736-b39b-aba04a32d413"/>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58D488C6-E9C9-40D5-9EEB-59BE335A7297}">
  <ds:schemaRefs>
    <ds:schemaRef ds:uri="http://schemas.microsoft.com/sharepoint/events"/>
  </ds:schemaRefs>
</ds:datastoreItem>
</file>

<file path=customXml/itemProps4.xml><?xml version="1.0" encoding="utf-8"?>
<ds:datastoreItem xmlns:ds="http://schemas.openxmlformats.org/officeDocument/2006/customXml" ds:itemID="{33E8C55F-5EF3-43E2-BF5C-4FD7F25C6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Inputparam</vt:lpstr>
      <vt:lpstr>Market Initial Values</vt:lpstr>
      <vt:lpstr>Manual</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Meuser Johannes</dc:creator>
  <cp:lastModifiedBy>Meuser Johannes</cp:lastModifiedBy>
  <dcterms:created xsi:type="dcterms:W3CDTF">2020-03-12T10:13:16Z</dcterms:created>
  <dcterms:modified xsi:type="dcterms:W3CDTF">2020-04-21T11:23:48Z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fc94c414-1223-47c5-b53d-79214efa7d32</vt:lpwstr>
  </property>
</Properties>
</file>