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dok.finma.ch/sites/6005-T/Dossiers/Quantitatives Risikomanagement/SST/JaehrlicherSST/2024/Aufschaltung/2023_10_31/13 Weitere Erhebungen/"/>
    </mc:Choice>
  </mc:AlternateContent>
  <xr:revisionPtr revIDLastSave="0" documentId="13_ncr:1_{1800B34D-D90D-46D1-AB36-77DDA9A0B1C8}" xr6:coauthVersionLast="47" xr6:coauthVersionMax="47" xr10:uidLastSave="{00000000-0000-0000-0000-000000000000}"/>
  <bookViews>
    <workbookView xWindow="28680" yWindow="-120" windowWidth="29040" windowHeight="15840" xr2:uid="{00000000-000D-0000-FFFF-FFFF00000000}"/>
  </bookViews>
  <sheets>
    <sheet name="Intro_Passive_RI" sheetId="3" r:id="rId1"/>
    <sheet name="Glossary" sheetId="5" r:id="rId2"/>
    <sheet name="A Retrospective Prop" sheetId="8" r:id="rId3"/>
    <sheet name="B Prospective Prop" sheetId="6" r:id="rId4"/>
    <sheet name="C Retrospective NonProp" sheetId="7" r:id="rId5"/>
    <sheet name="D Prospective NonProp" sheetId="9" r:id="rId6"/>
    <sheet name="Definitions" sheetId="4" r:id="rId7"/>
  </sheets>
  <definedNames>
    <definedName name="_xlnm._FilterDatabase" localSheetId="4" hidden="1">'C Retrospective NonProp'!#REF!</definedName>
    <definedName name="_xlnm._FilterDatabase" localSheetId="5" hidden="1">'D Prospective NonProp'!#REF!</definedName>
    <definedName name="Language">Intro_Passive_RI!$D$3</definedName>
    <definedName name="LanguageNo">Intro_Passive_RI!$E$3</definedName>
    <definedName name="NonProportional">Definitions!$D$3:$D$8</definedName>
    <definedName name="premium">Definitions!$B$3:$B$5</definedName>
    <definedName name="Proportional">Definitions!$C$3:$C$5</definedName>
    <definedName name="Retro_NP">Definitions!$E$3</definedName>
    <definedName name="Sparte">Glossary!$C$7:$F$7</definedName>
    <definedName name="SST_Curr">Intro_Passive_RI!$D$7</definedName>
    <definedName name="Translation">Glossary!$B$50:$E$189</definedName>
    <definedName name="Type">Definitions!$A$3:$A$5</definedName>
  </definedNames>
  <calcPr calcId="191029" refMode="R1C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4" i="5" l="1"/>
  <c r="D84" i="5"/>
  <c r="E84" i="5"/>
  <c r="C11" i="9" l="1"/>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0" i="9"/>
  <c r="C9" i="9"/>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0" i="7"/>
  <c r="C9" i="7"/>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0" i="6"/>
  <c r="C9" i="6"/>
  <c r="C9"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0" i="8"/>
  <c r="C8" i="9"/>
  <c r="C8" i="7"/>
  <c r="C8" i="6"/>
  <c r="C8" i="8"/>
  <c r="E3" i="3" l="1"/>
  <c r="B1" i="3" s="1"/>
  <c r="B2" i="9"/>
  <c r="B2" i="7"/>
  <c r="B2" i="6"/>
  <c r="B2" i="8"/>
  <c r="F7" i="9" l="1"/>
  <c r="E7" i="9"/>
  <c r="V7" i="9"/>
  <c r="R7" i="9"/>
  <c r="N7" i="9"/>
  <c r="S7" i="7"/>
  <c r="N7" i="7"/>
  <c r="H7" i="7"/>
  <c r="G7" i="7"/>
  <c r="C7" i="7"/>
  <c r="W7" i="9"/>
  <c r="AA7" i="9"/>
  <c r="Y7" i="7"/>
  <c r="L6" i="9"/>
  <c r="K7" i="9"/>
  <c r="K6" i="7"/>
  <c r="L7" i="6"/>
  <c r="J7" i="6"/>
  <c r="C7" i="6"/>
  <c r="V6" i="6"/>
  <c r="B4" i="6"/>
  <c r="Y7" i="6"/>
  <c r="U7" i="6"/>
  <c r="Q7" i="6"/>
  <c r="Y7" i="8"/>
  <c r="U7" i="8"/>
  <c r="Q7" i="8"/>
  <c r="M7" i="8"/>
  <c r="I7" i="8"/>
  <c r="D7" i="8"/>
  <c r="N6" i="8"/>
  <c r="I7" i="9"/>
  <c r="D7" i="9"/>
  <c r="U7" i="9"/>
  <c r="Q7" i="9"/>
  <c r="M7" i="9"/>
  <c r="R7" i="7"/>
  <c r="O7" i="7"/>
  <c r="U6" i="7"/>
  <c r="G7" i="6"/>
  <c r="B7" i="7"/>
  <c r="X7" i="9"/>
  <c r="AB7" i="9"/>
  <c r="X7" i="7"/>
  <c r="J6" i="9"/>
  <c r="J7" i="9"/>
  <c r="B6" i="6"/>
  <c r="K7" i="6"/>
  <c r="I7" i="6"/>
  <c r="B7" i="6"/>
  <c r="O6" i="6"/>
  <c r="B1" i="6"/>
  <c r="X7" i="6"/>
  <c r="T7" i="6"/>
  <c r="P7" i="6"/>
  <c r="X7" i="8"/>
  <c r="T7" i="8"/>
  <c r="P7" i="8"/>
  <c r="L7" i="8"/>
  <c r="H7" i="8"/>
  <c r="C7" i="8"/>
  <c r="L6" i="8"/>
  <c r="H7" i="9"/>
  <c r="C7" i="9"/>
  <c r="T7" i="9"/>
  <c r="P7" i="9"/>
  <c r="U7" i="7"/>
  <c r="Q7" i="7"/>
  <c r="M7" i="7"/>
  <c r="M6" i="7"/>
  <c r="E7" i="7"/>
  <c r="E7" i="6"/>
  <c r="Y7" i="9"/>
  <c r="AA7" i="7"/>
  <c r="W7" i="7"/>
  <c r="B6" i="9"/>
  <c r="L7" i="7"/>
  <c r="B4" i="9"/>
  <c r="K6" i="6"/>
  <c r="H7" i="6"/>
  <c r="N7" i="6"/>
  <c r="M6" i="6"/>
  <c r="AA7" i="6"/>
  <c r="W7" i="6"/>
  <c r="S7" i="6"/>
  <c r="O7" i="6"/>
  <c r="W7" i="8"/>
  <c r="S7" i="8"/>
  <c r="O7" i="8"/>
  <c r="K7" i="8"/>
  <c r="G7" i="8"/>
  <c r="B7" i="8"/>
  <c r="B4" i="8"/>
  <c r="G7" i="9"/>
  <c r="B7" i="9"/>
  <c r="S7" i="9"/>
  <c r="O7" i="9"/>
  <c r="T7" i="7"/>
  <c r="P7" i="7"/>
  <c r="I7" i="7"/>
  <c r="J7" i="7"/>
  <c r="D7" i="7"/>
  <c r="U6" i="9"/>
  <c r="Z7" i="9"/>
  <c r="Z7" i="7"/>
  <c r="V7" i="7"/>
  <c r="B6" i="7"/>
  <c r="K7" i="7"/>
  <c r="B4" i="7"/>
  <c r="L6" i="6"/>
  <c r="D7" i="6"/>
  <c r="M7" i="6"/>
  <c r="B6" i="8"/>
  <c r="Z7" i="6"/>
  <c r="V7" i="6"/>
  <c r="R7" i="6"/>
  <c r="Z7" i="8"/>
  <c r="V7" i="8"/>
  <c r="R7" i="8"/>
  <c r="N7" i="8"/>
  <c r="J7" i="8"/>
  <c r="E7" i="8"/>
  <c r="U6" i="8"/>
  <c r="F7" i="6"/>
  <c r="F7" i="8"/>
  <c r="F7" i="7"/>
  <c r="B24" i="3"/>
  <c r="K6" i="8"/>
  <c r="G6" i="8"/>
  <c r="C6" i="8"/>
  <c r="F6" i="8"/>
  <c r="B1" i="8"/>
  <c r="I6" i="8"/>
  <c r="E6" i="8"/>
  <c r="H6" i="8"/>
  <c r="D6" i="8"/>
  <c r="J6" i="8"/>
  <c r="B21" i="3"/>
  <c r="B22" i="3"/>
  <c r="C32" i="3"/>
  <c r="B9" i="3"/>
  <c r="B17" i="3"/>
  <c r="D14" i="3"/>
  <c r="B7" i="3"/>
  <c r="C17" i="3"/>
  <c r="B14" i="3"/>
  <c r="B5" i="3"/>
  <c r="B12" i="3"/>
  <c r="C19" i="3"/>
  <c r="C14" i="3"/>
  <c r="D19" i="3"/>
  <c r="B19" i="3"/>
  <c r="B26" i="3"/>
  <c r="B30" i="3"/>
  <c r="D30" i="3"/>
  <c r="C26" i="3"/>
  <c r="D28" i="3"/>
  <c r="B32" i="3"/>
  <c r="C30" i="3"/>
  <c r="C28" i="3"/>
  <c r="D26" i="3"/>
  <c r="B28" i="3"/>
  <c r="D29" i="3"/>
  <c r="D32" i="3"/>
  <c r="B29" i="3"/>
  <c r="C29" i="3"/>
  <c r="A1" i="3" l="1"/>
  <c r="A1" i="5"/>
  <c r="A1" i="9"/>
  <c r="A1" i="7"/>
  <c r="A1" i="6" l="1"/>
  <c r="A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Wünsche Angela</author>
  </authors>
  <commentList>
    <comment ref="V6" authorId="0" shapeId="0" xr:uid="{00000000-0006-0000-0300-000001000000}">
      <text>
        <r>
          <rPr>
            <b/>
            <sz val="9"/>
            <color indexed="81"/>
            <rFont val="Tahoma"/>
            <family val="2"/>
          </rPr>
          <t>FINMA:</t>
        </r>
        <r>
          <rPr>
            <sz val="9"/>
            <color indexed="81"/>
            <rFont val="Tahoma"/>
            <family val="2"/>
          </rPr>
          <t xml:space="preserve">
Loss corridor
Loss ratio cap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Wünsche Angela</author>
  </authors>
  <commentList>
    <comment ref="T7" authorId="0" shapeId="0" xr:uid="{00000000-0006-0000-0400-000001000000}">
      <text>
        <r>
          <rPr>
            <sz val="9"/>
            <color indexed="81"/>
            <rFont val="Tahoma"/>
            <family val="2"/>
          </rPr>
          <t xml:space="preserve">Please specify 
"unlimited" in case it is appropriate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Wünsche Angela</author>
  </authors>
  <commentList>
    <comment ref="T7" authorId="0" shapeId="0" xr:uid="{00000000-0006-0000-0500-000001000000}">
      <text>
        <r>
          <rPr>
            <sz val="9"/>
            <color indexed="81"/>
            <rFont val="Tahoma"/>
            <family val="2"/>
          </rPr>
          <t xml:space="preserve">Please specify 
"unlimited" in case it is appropriate, e.g. unlimted reinstatements corresponds to unlimted AAL
</t>
        </r>
      </text>
    </comment>
    <comment ref="T8" authorId="0" shapeId="0" xr:uid="{00000000-0006-0000-0500-000002000000}">
      <text>
        <r>
          <rPr>
            <sz val="9"/>
            <color indexed="81"/>
            <rFont val="Tahoma"/>
            <family val="2"/>
          </rPr>
          <t>equals 1 reinstatement
in this case,
Reinstatements caan be entered via AAL</t>
        </r>
      </text>
    </comment>
  </commentList>
</comments>
</file>

<file path=xl/sharedStrings.xml><?xml version="1.0" encoding="utf-8"?>
<sst xmlns="http://schemas.openxmlformats.org/spreadsheetml/2006/main" count="449" uniqueCount="365">
  <si>
    <t>Parameter</t>
  </si>
  <si>
    <t>Sparte</t>
  </si>
  <si>
    <t>NONLIFE</t>
  </si>
  <si>
    <t>Inception date</t>
  </si>
  <si>
    <t>Expiry date</t>
  </si>
  <si>
    <t>Ceded share</t>
  </si>
  <si>
    <t>@ LR</t>
  </si>
  <si>
    <t>Flat Commission Ratio</t>
  </si>
  <si>
    <t>Loss participation</t>
  </si>
  <si>
    <t>Participation ratio of undertaking on losses</t>
  </si>
  <si>
    <t>from LR</t>
  </si>
  <si>
    <t>Casualty</t>
  </si>
  <si>
    <t>Profit Commision ratio after R/I margin</t>
  </si>
  <si>
    <t>R/I Margin</t>
  </si>
  <si>
    <t>n/a</t>
  </si>
  <si>
    <t>Property</t>
  </si>
  <si>
    <t>Type</t>
  </si>
  <si>
    <t>Per Event</t>
  </si>
  <si>
    <t>Per Risk</t>
  </si>
  <si>
    <t>r.o.l.</t>
  </si>
  <si>
    <t>rate</t>
  </si>
  <si>
    <t>monetary</t>
  </si>
  <si>
    <t>Premium</t>
  </si>
  <si>
    <t>QS</t>
  </si>
  <si>
    <t>Surplus</t>
  </si>
  <si>
    <t>Line</t>
  </si>
  <si>
    <t>XL</t>
  </si>
  <si>
    <t>Cat XL</t>
  </si>
  <si>
    <t>AXL</t>
  </si>
  <si>
    <t>SL</t>
  </si>
  <si>
    <t>SST-RS 2017/3</t>
  </si>
  <si>
    <t>RZ 177</t>
  </si>
  <si>
    <t>Brokerage</t>
  </si>
  <si>
    <t>Profit comission</t>
  </si>
  <si>
    <t>CY</t>
  </si>
  <si>
    <t>PY</t>
  </si>
  <si>
    <t>Written Premium</t>
  </si>
  <si>
    <t>Reserves</t>
  </si>
  <si>
    <t>LPT</t>
  </si>
  <si>
    <t>SI</t>
  </si>
  <si>
    <t>ADC</t>
  </si>
  <si>
    <t>Covered Accident years / underwriting years</t>
  </si>
  <si>
    <t>Prospektive Coverages</t>
  </si>
  <si>
    <t>Reinstatement premium details</t>
  </si>
  <si>
    <t>1 paid</t>
  </si>
  <si>
    <t>2013 - 2017</t>
  </si>
  <si>
    <t>Stop Loss</t>
  </si>
  <si>
    <t>Excess of Loss</t>
  </si>
  <si>
    <t>Adverse Development Cover</t>
  </si>
  <si>
    <t>Aggregate Excess of Loss</t>
  </si>
  <si>
    <t>Cat Excess of Loss</t>
  </si>
  <si>
    <t>Quota ShareS</t>
  </si>
  <si>
    <t>Loss Portfolio Transfer</t>
  </si>
  <si>
    <t>rate on line</t>
  </si>
  <si>
    <t>monetary amount</t>
  </si>
  <si>
    <t>Per Event &amp; Per Risk</t>
  </si>
  <si>
    <t>LIFE</t>
  </si>
  <si>
    <t>HEALTH</t>
  </si>
  <si>
    <t>SST-Währung</t>
  </si>
  <si>
    <t>Prior year</t>
  </si>
  <si>
    <t>Reserverisiko</t>
  </si>
  <si>
    <t>Risikokategorie im SST (Versicherungstechnik)</t>
  </si>
  <si>
    <t>Current Year</t>
  </si>
  <si>
    <t>Risk category in the SST (Insurance Risk)</t>
  </si>
  <si>
    <t>Premium risk</t>
  </si>
  <si>
    <t>Abkürzung / Short name</t>
  </si>
  <si>
    <t>Lange Bezeichnung / Long Name</t>
  </si>
  <si>
    <t>Vertragsarten für Rückversicherung / Reinsurance Cover</t>
  </si>
  <si>
    <t>Deutsche Bezeichnung</t>
  </si>
  <si>
    <t>Quotenrückversicherung</t>
  </si>
  <si>
    <t>Summenexzedent</t>
  </si>
  <si>
    <t>Kumulschadenexzedent</t>
  </si>
  <si>
    <t>Schadenexzedent</t>
  </si>
  <si>
    <t>Jahresüberschadenexzedent</t>
  </si>
  <si>
    <t>Per RiskXL</t>
  </si>
  <si>
    <t>Einzelschadenexzedent</t>
  </si>
  <si>
    <t>Schadenexzedent mit Jahreshaftungsbegrenzung</t>
  </si>
  <si>
    <t>Schadenportefeuilleübertrag</t>
  </si>
  <si>
    <t>Andere Bezeichnungen / Other Terms</t>
  </si>
  <si>
    <t>Vertragsbeginn</t>
  </si>
  <si>
    <t>Vertragsende</t>
  </si>
  <si>
    <t>underwriting year</t>
  </si>
  <si>
    <t>Zeichnungsjahr</t>
  </si>
  <si>
    <t>AY</t>
  </si>
  <si>
    <t>UY</t>
  </si>
  <si>
    <t>accident year</t>
  </si>
  <si>
    <t>Anfalljahr</t>
  </si>
  <si>
    <t>RAD</t>
  </si>
  <si>
    <t>LOD</t>
  </si>
  <si>
    <t>Zeichnungsjahresdeckung</t>
  </si>
  <si>
    <t>Anfalljahresdeckung</t>
  </si>
  <si>
    <t>"losses occuring during" corresponds to earned premium</t>
  </si>
  <si>
    <t>"risk attaching during" corresponds to written premium</t>
  </si>
  <si>
    <t>claims made / loss discovered</t>
  </si>
  <si>
    <t>Basis für Schäden ist, wann der Schaden gemeldet wird, das Anfalljahr kann davon verschieden sein</t>
  </si>
  <si>
    <t>EP(I)</t>
  </si>
  <si>
    <t>WP(I)</t>
  </si>
  <si>
    <t>Verdiente Prämie</t>
  </si>
  <si>
    <t>Written Premium (Income)</t>
  </si>
  <si>
    <t>Earned Premium (Income)</t>
  </si>
  <si>
    <t>Gezeichnete Prämie</t>
  </si>
  <si>
    <t>"clean cut basis" corresponds to earned premium</t>
  </si>
  <si>
    <t>Sum Insured</t>
  </si>
  <si>
    <t>TIV</t>
  </si>
  <si>
    <t>Versicherungssumme</t>
  </si>
  <si>
    <t>Total Insured Value</t>
  </si>
  <si>
    <t>Exposure type</t>
  </si>
  <si>
    <t>Haftungstyp (wird durch Versicherungssumme oder Prämienvolumen oder Reservevolumen ausgedrückt)</t>
  </si>
  <si>
    <t>Priorität synonym zu Exzesspunkt</t>
  </si>
  <si>
    <t>Limit</t>
  </si>
  <si>
    <t>AAD</t>
  </si>
  <si>
    <t>Annual Aggregate Limit</t>
  </si>
  <si>
    <t>Jahresgesamthaftung</t>
  </si>
  <si>
    <t>AAL</t>
  </si>
  <si>
    <t>Annual Aggregate Deductible</t>
  </si>
  <si>
    <t>Priority synonym to Retention or Deductible</t>
  </si>
  <si>
    <t>Jahresgesamtschadenpriorität</t>
  </si>
  <si>
    <t>Reinstatement</t>
  </si>
  <si>
    <t>Wiederauffüllung</t>
  </si>
  <si>
    <t>Franchise (Schäden werden komplett bezahlt, wenn sie die Franchise (Exzesspunkt) überschreiten</t>
  </si>
  <si>
    <t>Franchise Deductible</t>
  </si>
  <si>
    <t>Zedierter Anteil am unterliegenden versicherten Volumen</t>
  </si>
  <si>
    <t>m</t>
  </si>
  <si>
    <t>million</t>
  </si>
  <si>
    <t>Millionen</t>
  </si>
  <si>
    <t>Loss Participation</t>
  </si>
  <si>
    <t>Schadenbeteiligung</t>
  </si>
  <si>
    <t>Premium type (r.o.l., rate, monetary)</t>
  </si>
  <si>
    <t>Nichtproportionale Rückversicherung  / Non-Proportional Reinsurance</t>
  </si>
  <si>
    <t>Glossar / Glossary</t>
  </si>
  <si>
    <t>Prospektive Deckungen (Information pro Layer)</t>
  </si>
  <si>
    <t>Prämienrisiko</t>
  </si>
  <si>
    <t>Quota Share</t>
  </si>
  <si>
    <t>Reserves risk</t>
  </si>
  <si>
    <t>Prozentsatz auf Haftungsstrecke</t>
  </si>
  <si>
    <t>Finanzjahresdeckung ähnlich wie Anfalljahresdeckung, korrespondiert mit verdienter Prämie</t>
  </si>
  <si>
    <t>Haftungsstrecke</t>
  </si>
  <si>
    <t>Example - do not delete!</t>
  </si>
  <si>
    <t>Retrospektive Nichtproportionale Rückversicherung  / Retrospective Non-Proportional Reinsurance</t>
  </si>
  <si>
    <t>Tabellenblätter, die vom Versicherungsunternehmen auszufüllen sind.</t>
  </si>
  <si>
    <t>Tabellenblätter mit Informationen und Parametern. Diese Tabellenblätter sind in der Regel nicht zu ändern.</t>
  </si>
  <si>
    <t>Eingabe</t>
  </si>
  <si>
    <t>Beispiel</t>
  </si>
  <si>
    <t>Deutsch</t>
  </si>
  <si>
    <t>Français</t>
  </si>
  <si>
    <t>English</t>
  </si>
  <si>
    <t>T.01.18</t>
  </si>
  <si>
    <t>Onglets, que la société d'assurance doit compléter.</t>
  </si>
  <si>
    <t>Worksheets that are to be completed by the insurance company.</t>
  </si>
  <si>
    <t>T.01.19</t>
  </si>
  <si>
    <t>Onglets avec informations et paramètres. En principe ces onglets ne doivent pas être modifiés.</t>
  </si>
  <si>
    <t>Worksheets with information and parameters. As a rule these worksheets are not to be modified.</t>
  </si>
  <si>
    <t>T.01.20</t>
  </si>
  <si>
    <t>T.01.21</t>
  </si>
  <si>
    <t>Champs de saisie: dans ces cellules les informations spécifiques à la société d'assurance doivent être entrées.</t>
  </si>
  <si>
    <t>Input fields: In these cells insurance company specific information are to be entered.</t>
  </si>
  <si>
    <t>This entries must not be deleted.</t>
  </si>
  <si>
    <t>Eingabefelder: In diesen Feldern werden unternehmensspezifische Angaben erwartet.</t>
  </si>
  <si>
    <t>T.01.17</t>
  </si>
  <si>
    <t>Dieses SST-Template enthält Tabellenblätter mit verschiedenen Registerfarben. Es wird die folgende Farbenkonvention verwendet:</t>
  </si>
  <si>
    <t xml:space="preserve">Ce SST-Template contient des onglets avec différentes couleurs. La convention suivante s'applique: </t>
  </si>
  <si>
    <t>This SST-Template includes worksheets with different tab colors. The following color convention is used.</t>
  </si>
  <si>
    <t>Sprache auswählen; Choisir la langue; Select language</t>
  </si>
  <si>
    <t>DE</t>
  </si>
  <si>
    <t>Muster-Gesellschaft</t>
  </si>
  <si>
    <t>Sparte:</t>
  </si>
  <si>
    <t>T.01.13</t>
  </si>
  <si>
    <t>Angaben</t>
  </si>
  <si>
    <t>Données</t>
  </si>
  <si>
    <t>Data</t>
  </si>
  <si>
    <t>T.01.14</t>
  </si>
  <si>
    <t>Paramètres</t>
  </si>
  <si>
    <t>Parameters</t>
  </si>
  <si>
    <t>T.01.15</t>
  </si>
  <si>
    <t>T.01.16</t>
  </si>
  <si>
    <t>Entrée</t>
  </si>
  <si>
    <t>Input</t>
  </si>
  <si>
    <t>Example</t>
  </si>
  <si>
    <t>Diese Eingaben dürfen nicht gelöscht werden.</t>
  </si>
  <si>
    <t>Ces entrées ne doivent pas être supprimées.</t>
  </si>
  <si>
    <t>Die Eingabe der Sparte erfolgt neu auf dem jeweiligen Eingabeblatt, um die Eingabe für Gruppengesellschaften zu erleichtern.</t>
  </si>
  <si>
    <t>T.01.02</t>
  </si>
  <si>
    <t>Name der Versicherungsgesellschaft</t>
  </si>
  <si>
    <t>Nom de la société d'assurance</t>
  </si>
  <si>
    <t>Name of the insurance company</t>
  </si>
  <si>
    <t>Monnaie du SST</t>
  </si>
  <si>
    <t>SST currency</t>
  </si>
  <si>
    <t>T.01.03</t>
  </si>
  <si>
    <t>T.01.04</t>
  </si>
  <si>
    <t>Le secteur d'activité est maintenant saisi sur la feuille de saisie correspondante afin de simplifier la saisie pour les sociétés du groupe.</t>
  </si>
  <si>
    <t>The entry of the branch is now expected in the respective input sheets to assist the entry for group companies.</t>
  </si>
  <si>
    <t>T.01.05</t>
  </si>
  <si>
    <t>Erklärungen</t>
  </si>
  <si>
    <t>Explications</t>
  </si>
  <si>
    <t>Explanations</t>
  </si>
  <si>
    <t>T.01.06</t>
  </si>
  <si>
    <t xml:space="preserve">Beschreibung grundsätzlich aller Kapital- und Risikotransferinstrumente, inklusive passive Rückversicherung und Retrozession, risikoabsorbierende Kapitalinstrumente und sonstige Kapital- und Risikotransferinstrumente inkl. Garantien und deren Berücksichtigung </t>
  </si>
  <si>
    <t>une description de tous les instruments de transfert de risque et de capital, dont la
réassurance passive et la rétrocession, les instruments de capital amortisseurs de
risque et les autres instruments de transfert de risque et de capital, y compris les garanties,
ainsi que leur prise en compte et leur modélisation dans le SST</t>
  </si>
  <si>
    <t>cm 177</t>
  </si>
  <si>
    <t>description, in principle, of all capital and risk transfer instruments, including outgoing (passive) reinsurance and retrocession, risk-absorbing capital instruments and other capital and risk transfer instruments including guarantees, and how they are accounted for and modelled in the SST</t>
  </si>
  <si>
    <t>Margin no. 177</t>
  </si>
  <si>
    <t>T.01.07</t>
  </si>
  <si>
    <t>Beschreibung der bestehenden passiven Rückversicherungsverträge oder Retrozessionen</t>
  </si>
  <si>
    <t xml:space="preserve">Description of Inforce outwards R/I or retrocession </t>
  </si>
  <si>
    <t>Description des traités de réassurance ou de rétrocession existants</t>
  </si>
  <si>
    <t>T.01.08</t>
  </si>
  <si>
    <t>T.01.09</t>
  </si>
  <si>
    <t>T.01.10</t>
  </si>
  <si>
    <t>Retrospektive Deckungen beziehen sich auf bereits eingetretene Schäden und decken typischerweise Rückstellungen aus Vorjahren.</t>
  </si>
  <si>
    <t>Retrospective coverages refer to already incurred losses and cover typically reserves from previous years.</t>
  </si>
  <si>
    <t xml:space="preserve">La couverture rétrospective se réfère aux pertes déjà encourues et couvre généralement les provisions des années précédentes.
</t>
  </si>
  <si>
    <t>C-0</t>
  </si>
  <si>
    <t>B-0</t>
  </si>
  <si>
    <t>In den Tabellenblättern für Retrospektive Verträge (A und C) werden nur Verträge eingeben, die zum vorherigen Berichterstattungstermin noch nicht bekannt waren.</t>
  </si>
  <si>
    <t>Dans les feuilles de calcul des contrats rétrospectifs (A et C), seuls les contrats qui n'étaient pas connus à la date de reporting précédente sont saisis.</t>
  </si>
  <si>
    <t>Only newly incepted contracts that were not known at the previous reporting date need to be entered in the worksheets for the retrospective coverages (A and C).</t>
  </si>
  <si>
    <t>T.01.11</t>
  </si>
  <si>
    <t xml:space="preserve">In der Spalte C wird eine automatische Nummerierung erzeugt, die zur Darstellung der Reihenfolge der Anwendung der Rückversicherungs- oder Retrozessionsverträge dient. Diese Nummer kann dann zur Referenzierung in der jeweiligen Spalte zur Angabe der inuring Verträge referenziert werden. </t>
  </si>
  <si>
    <t xml:space="preserve">Une numérotation automatique est générée dans la colonne C pour représenter l'ordre dans lequel les contrats de réassurance ou de rétrocession sont appliqués. Ce numéro peut ensuite être référencé pour le référencement dans la colonne correspondante pour spécifier les contrats d'assurance. 
</t>
  </si>
  <si>
    <t xml:space="preserve">An automatic numbering is generated in column C to aid the representation of the order of application of the respective reinsurance or retrocession contracts. This number can then be referenced in the respective column where the inuring contracts need to be entered. </t>
  </si>
  <si>
    <t>Retrospektive Proportionale Rückversicherung oder Retrozession</t>
  </si>
  <si>
    <t>Retrospective Proportional Reinsurance or Retrocession</t>
  </si>
  <si>
    <t>T.03.01</t>
  </si>
  <si>
    <t>CHF</t>
  </si>
  <si>
    <t>Contract information</t>
  </si>
  <si>
    <t>Vertragsinformation</t>
  </si>
  <si>
    <t>Contract Period</t>
  </si>
  <si>
    <t>Vertragsdauer</t>
  </si>
  <si>
    <t>Kostenstruktur</t>
  </si>
  <si>
    <t>Commission structure</t>
  </si>
  <si>
    <t>T.03.02</t>
  </si>
  <si>
    <t>T.03.03</t>
  </si>
  <si>
    <t>T.03.04</t>
  </si>
  <si>
    <t>T.03.05</t>
  </si>
  <si>
    <t>T.03.06</t>
  </si>
  <si>
    <t>T.03.07</t>
  </si>
  <si>
    <t>T.03.08</t>
  </si>
  <si>
    <t>T.03.09</t>
  </si>
  <si>
    <t>T.03.10</t>
  </si>
  <si>
    <t>T.03.11</t>
  </si>
  <si>
    <t>T.03.12</t>
  </si>
  <si>
    <t>T.03.13</t>
  </si>
  <si>
    <t>T.03.14</t>
  </si>
  <si>
    <t>T.03.15</t>
  </si>
  <si>
    <t>T.03.16</t>
  </si>
  <si>
    <t>T.03.17</t>
  </si>
  <si>
    <t>T.03.18</t>
  </si>
  <si>
    <t>T.03.19</t>
  </si>
  <si>
    <t>T.03.20</t>
  </si>
  <si>
    <t>T.03.21</t>
  </si>
  <si>
    <t>T.03.22</t>
  </si>
  <si>
    <t>T.03.23</t>
  </si>
  <si>
    <t>T.03.24</t>
  </si>
  <si>
    <t>T.03.25</t>
  </si>
  <si>
    <t>T.03.26</t>
  </si>
  <si>
    <t>T.03.27</t>
  </si>
  <si>
    <t>T.03.28</t>
  </si>
  <si>
    <t>Number</t>
  </si>
  <si>
    <t>Nummer</t>
  </si>
  <si>
    <t>Line of Business</t>
  </si>
  <si>
    <t>Branche</t>
  </si>
  <si>
    <t>Branch</t>
  </si>
  <si>
    <t>Versicherungsbranche</t>
  </si>
  <si>
    <t>Branche de assurance</t>
  </si>
  <si>
    <t>Exposure type (Reserves)</t>
  </si>
  <si>
    <t>Zugrundeliegendes Exposure (Rückstellungen)</t>
  </si>
  <si>
    <t>Nombre</t>
  </si>
  <si>
    <t>Type d'exposition</t>
  </si>
  <si>
    <t>Contract form</t>
  </si>
  <si>
    <t>Vertragsart</t>
  </si>
  <si>
    <t xml:space="preserve">Contract is inurring to the benefit of </t>
  </si>
  <si>
    <t>Der Vertrag zieht vor dem Vertrag</t>
  </si>
  <si>
    <t>Cded share</t>
  </si>
  <si>
    <t>Courtage</t>
  </si>
  <si>
    <t>Zedierter Anteil</t>
  </si>
  <si>
    <t>Forme contractuelle</t>
  </si>
  <si>
    <t>Retrospektive Coverages (newly incepted in the SST - one-year period)</t>
  </si>
  <si>
    <t>Retrospektive Coverages (newly incepted in der SST - Einjahresperiode)</t>
  </si>
  <si>
    <t>Minimum Commission Ratio</t>
  </si>
  <si>
    <t>Maximum Commission Ratio</t>
  </si>
  <si>
    <t>Selbstbehaltsanteil in % an den Schäden</t>
  </si>
  <si>
    <t>Gewinnbeteilung in % nach Berücksichtigung der Rückversicherungsmarge</t>
  </si>
  <si>
    <t>Rückversicherungsmarge in %</t>
  </si>
  <si>
    <t>ab LR</t>
  </si>
  <si>
    <t>Prospektive Proportionale Rückversicherung oder Retrozession</t>
  </si>
  <si>
    <t>Prospective Proportional Reinsurance or Retrocession</t>
  </si>
  <si>
    <t>T.04.01</t>
  </si>
  <si>
    <t>T.04.02</t>
  </si>
  <si>
    <t>T.04.03</t>
  </si>
  <si>
    <t>Schadenselbstbeteiligung</t>
  </si>
  <si>
    <t>Exposure type (e.g. WP, EP, SI)</t>
  </si>
  <si>
    <t>Type d'exposition (e.g. WP, EP, SI)</t>
  </si>
  <si>
    <t>Zugrundeliegendes Exposure (z.B. WP, EP, SI)</t>
  </si>
  <si>
    <t>Information specific for Surplus</t>
  </si>
  <si>
    <t>T.04.04</t>
  </si>
  <si>
    <t>Information specific pour l'excédent de somme</t>
  </si>
  <si>
    <t>Information spezifisch für Summenexzedenten</t>
  </si>
  <si>
    <t>Anzahl der Lines</t>
  </si>
  <si>
    <t>T.04.05</t>
  </si>
  <si>
    <t>T.04.06</t>
  </si>
  <si>
    <t>number of lines</t>
  </si>
  <si>
    <t>nombres des lines</t>
  </si>
  <si>
    <t>Fixe Kommission in %</t>
  </si>
  <si>
    <t>Minimale Kommission in %</t>
  </si>
  <si>
    <t>Maximale Kommission in %</t>
  </si>
  <si>
    <t>T.05.01</t>
  </si>
  <si>
    <t>T.06.01</t>
  </si>
  <si>
    <t>Retrospektive Nichtproportionale Rückversicherung</t>
  </si>
  <si>
    <t>Retrospective Non-Proportional Reinsurance</t>
  </si>
  <si>
    <t>Retrospektive proportionnelle contrats de réassurance et de rétrocession</t>
  </si>
  <si>
    <t>Prospective proportionnelle contrats de réassurance et de rétrocession</t>
  </si>
  <si>
    <t>Non-Proportional Reinsurance</t>
  </si>
  <si>
    <t>Nichtproportionale Rückversicherung</t>
  </si>
  <si>
    <t>T.05.02</t>
  </si>
  <si>
    <t>T.06.02</t>
  </si>
  <si>
    <t>T.05.03</t>
  </si>
  <si>
    <t>T.05.04</t>
  </si>
  <si>
    <t>T.05.05</t>
  </si>
  <si>
    <t>T.05.06</t>
  </si>
  <si>
    <t>T.05.07</t>
  </si>
  <si>
    <t>T.05.08</t>
  </si>
  <si>
    <t>T.05.09</t>
  </si>
  <si>
    <t>T.05.10</t>
  </si>
  <si>
    <t>T.06.03</t>
  </si>
  <si>
    <t>T.06.04</t>
  </si>
  <si>
    <t>T.06.05</t>
  </si>
  <si>
    <t>T.06.06</t>
  </si>
  <si>
    <t>T.06.07</t>
  </si>
  <si>
    <t>T.06.08</t>
  </si>
  <si>
    <t>T.06.09</t>
  </si>
  <si>
    <t>T.06.10</t>
  </si>
  <si>
    <t>T.06.11</t>
  </si>
  <si>
    <t>T.06.12</t>
  </si>
  <si>
    <t>T.06.13</t>
  </si>
  <si>
    <t>T.06.14</t>
  </si>
  <si>
    <t>Vertragsbedingungen</t>
  </si>
  <si>
    <t>Contract conditions</t>
  </si>
  <si>
    <t>Anzahl und Art der Wiederauffüllungen</t>
  </si>
  <si>
    <t>Gedeckte Schadenanfalljahre / Zeichnungsjahre</t>
  </si>
  <si>
    <t>Additional Premium</t>
  </si>
  <si>
    <t>Zusatzprämie</t>
  </si>
  <si>
    <t>Priority (in m CHF)</t>
  </si>
  <si>
    <t>Limit (in m CHF)</t>
  </si>
  <si>
    <t xml:space="preserve"> AAD (annual aggregated deductible in m CHF)</t>
  </si>
  <si>
    <t>AAL (annual aggregated limit in m CHF)</t>
  </si>
  <si>
    <t>T.05.11</t>
  </si>
  <si>
    <t>T.05.12</t>
  </si>
  <si>
    <t>T.05.13</t>
  </si>
  <si>
    <t>T.05.14</t>
  </si>
  <si>
    <t>Prämienart (r.o.l., Rate, monetär)</t>
  </si>
  <si>
    <t>Prämie</t>
  </si>
  <si>
    <t>Gewinnbeteilugung</t>
  </si>
  <si>
    <t>AAD (annual aggregated deductible in Mio. CHF)</t>
  </si>
  <si>
    <t>AAL (annual aggregated limit in Mio. CHF)</t>
  </si>
  <si>
    <t>Conditions contractuelles</t>
  </si>
  <si>
    <t>Priorität (in Mio. CHF)</t>
  </si>
  <si>
    <t>Haftungsstrecke (in Mio. CHF)</t>
  </si>
  <si>
    <t>T.01.22</t>
  </si>
  <si>
    <t>SST - Année de référence</t>
  </si>
  <si>
    <t>SST - Berichtsjahr</t>
  </si>
  <si>
    <t>SST - Reporting year</t>
  </si>
  <si>
    <t>T.01.01</t>
  </si>
  <si>
    <t>Passive Rückversicherung und Retrozession</t>
  </si>
  <si>
    <t>Outgoing Reinsurance &amp; Retrocession</t>
  </si>
  <si>
    <t>Réassurance et Rétrocession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</si>
</sst>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0"/>
      <color theme="1"/>
      <name val="Arial"/>
      <family val="2"/>
    </font>
    <font>
      <sz val="12"/>
      <name val="Arial"/>
      <family val="2"/>
    </font>
    <font>
      <b/>
      <sz val="10"/>
      <name val="Arial"/>
      <family val="2"/>
    </font>
    <font>
      <b/>
      <sz val="12"/>
      <name val="Arial"/>
      <family val="2"/>
    </font>
    <font>
      <sz val="10"/>
      <name val="Arial"/>
      <family val="2"/>
    </font>
    <font>
      <b/>
      <sz val="10"/>
      <color theme="1"/>
      <name val="Arial"/>
      <family val="2"/>
    </font>
    <font>
      <sz val="9"/>
      <color indexed="81"/>
      <name val="Tahoma"/>
      <family val="2"/>
    </font>
    <font>
      <b/>
      <sz val="9"/>
      <color indexed="81"/>
      <name val="Tahoma"/>
      <family val="2"/>
    </font>
    <font>
      <sz val="11"/>
      <color theme="1"/>
      <name val="Calibri"/>
      <family val="2"/>
      <scheme val="minor"/>
    </font>
    <font>
      <b/>
      <sz val="16"/>
      <color rgb="FF002D64"/>
      <name val="Arial"/>
      <family val="2"/>
    </font>
    <font>
      <sz val="11"/>
      <color theme="1"/>
      <name val="Arial"/>
      <family val="2"/>
    </font>
    <font>
      <sz val="10"/>
      <color theme="1"/>
      <name val="Arial"/>
      <family val="2"/>
    </font>
    <font>
      <sz val="10"/>
      <color theme="0"/>
      <name val="Arial"/>
      <family val="2"/>
    </font>
    <font>
      <sz val="10"/>
      <color rgb="FF000000"/>
      <name val="Arial"/>
      <family val="2"/>
    </font>
    <font>
      <sz val="10"/>
      <color rgb="FFFF0000"/>
      <name val="Arial"/>
      <family val="2"/>
    </font>
  </fonts>
  <fills count="6">
    <fill>
      <patternFill patternType="none"/>
    </fill>
    <fill>
      <patternFill patternType="gray125"/>
    </fill>
    <fill>
      <patternFill patternType="solid">
        <fgColor rgb="FFFFFFCC"/>
        <bgColor indexed="64"/>
      </patternFill>
    </fill>
    <fill>
      <patternFill patternType="solid">
        <fgColor rgb="FFD4ECF9"/>
        <bgColor indexed="64"/>
      </patternFill>
    </fill>
    <fill>
      <patternFill patternType="solid">
        <fgColor rgb="FFFDE2CE"/>
        <bgColor indexed="64"/>
      </patternFill>
    </fill>
    <fill>
      <patternFill patternType="solid">
        <fgColor rgb="FF002D64"/>
        <bgColor indexed="64"/>
      </patternFill>
    </fill>
  </fills>
  <borders count="17">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right/>
      <top/>
      <bottom style="thin">
        <color rgb="FFBFBFBF"/>
      </bottom>
      <diagonal/>
    </border>
    <border>
      <left/>
      <right/>
      <top style="thin">
        <color rgb="FFBFBFBF"/>
      </top>
      <bottom style="thin">
        <color rgb="FFBFBFB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style="thin">
        <color rgb="FFFFFFFF"/>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theme="0"/>
      </left>
      <right style="thin">
        <color theme="0"/>
      </right>
      <top style="thin">
        <color theme="0"/>
      </top>
      <bottom style="thin">
        <color theme="0"/>
      </bottom>
      <diagonal/>
    </border>
    <border>
      <left style="thin">
        <color rgb="FFFFFFFF"/>
      </left>
      <right/>
      <top style="thin">
        <color rgb="FFFFFFFF"/>
      </top>
      <bottom/>
      <diagonal/>
    </border>
  </borders>
  <cellStyleXfs count="3">
    <xf numFmtId="0" fontId="0" fillId="0" borderId="0"/>
    <xf numFmtId="0" fontId="8" fillId="0" borderId="0"/>
    <xf numFmtId="43" fontId="11" fillId="0" borderId="0" applyFont="0" applyFill="0" applyBorder="0" applyAlignment="0" applyProtection="0"/>
  </cellStyleXfs>
  <cellXfs count="86">
    <xf numFmtId="0" fontId="0" fillId="0" borderId="0" xfId="0"/>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Alignment="1">
      <alignment vertical="center"/>
    </xf>
    <xf numFmtId="0" fontId="0" fillId="0" borderId="0" xfId="0" applyFill="1"/>
    <xf numFmtId="0" fontId="0" fillId="0" borderId="0" xfId="0" applyAlignment="1">
      <alignment horizontal="right"/>
    </xf>
    <xf numFmtId="0" fontId="4" fillId="0" borderId="0" xfId="0" applyFont="1" applyAlignment="1">
      <alignment horizontal="right"/>
    </xf>
    <xf numFmtId="0" fontId="0" fillId="0" borderId="0" xfId="0" applyAlignment="1">
      <alignment horizontal="center"/>
    </xf>
    <xf numFmtId="0" fontId="5" fillId="0" borderId="0" xfId="0" applyFont="1"/>
    <xf numFmtId="0" fontId="0" fillId="0" borderId="0" xfId="0" applyFont="1"/>
    <xf numFmtId="0" fontId="3" fillId="3" borderId="0" xfId="0" applyFont="1" applyFill="1"/>
    <xf numFmtId="0" fontId="4" fillId="3" borderId="0" xfId="0" applyFont="1" applyFill="1"/>
    <xf numFmtId="0" fontId="9" fillId="0" borderId="0" xfId="1" applyFont="1" applyAlignment="1">
      <alignment horizontal="left" vertical="center"/>
    </xf>
    <xf numFmtId="0" fontId="10" fillId="0" borderId="0" xfId="1" applyFont="1"/>
    <xf numFmtId="0" fontId="2" fillId="3" borderId="2" xfId="0" applyFont="1" applyFill="1" applyBorder="1" applyAlignment="1">
      <alignment horizontal="left" vertical="center" wrapText="1"/>
    </xf>
    <xf numFmtId="0" fontId="0" fillId="0" borderId="4" xfId="0" applyBorder="1"/>
    <xf numFmtId="0" fontId="0" fillId="0" borderId="4" xfId="0" applyBorder="1" applyAlignment="1">
      <alignment wrapText="1"/>
    </xf>
    <xf numFmtId="0" fontId="0" fillId="4" borderId="5" xfId="0" applyFill="1" applyBorder="1"/>
    <xf numFmtId="0" fontId="0" fillId="2" borderId="0" xfId="0" applyFill="1" applyBorder="1"/>
    <xf numFmtId="0" fontId="0" fillId="4" borderId="9" xfId="0" applyFill="1" applyBorder="1"/>
    <xf numFmtId="0" fontId="0" fillId="2" borderId="9" xfId="0" applyFill="1" applyBorder="1"/>
    <xf numFmtId="0" fontId="0" fillId="2" borderId="9" xfId="0" applyFill="1" applyBorder="1" applyAlignment="1">
      <alignment horizontal="center"/>
    </xf>
    <xf numFmtId="9" fontId="0" fillId="2" borderId="9" xfId="0" applyNumberFormat="1" applyFill="1" applyBorder="1"/>
    <xf numFmtId="9" fontId="0" fillId="2" borderId="9" xfId="0" applyNumberFormat="1" applyFill="1" applyBorder="1" applyAlignment="1">
      <alignment horizontal="center"/>
    </xf>
    <xf numFmtId="14" fontId="0" fillId="2" borderId="9" xfId="0" applyNumberFormat="1" applyFill="1" applyBorder="1"/>
    <xf numFmtId="0" fontId="0" fillId="2" borderId="10" xfId="0" applyFill="1" applyBorder="1" applyAlignment="1">
      <alignment horizontal="center"/>
    </xf>
    <xf numFmtId="0" fontId="0" fillId="3" borderId="0" xfId="0" applyFont="1" applyFill="1"/>
    <xf numFmtId="0" fontId="0" fillId="0" borderId="0" xfId="0" applyFont="1" applyBorder="1"/>
    <xf numFmtId="0" fontId="4" fillId="3" borderId="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0" fillId="0" borderId="0" xfId="0" applyFont="1" applyAlignment="1">
      <alignment wrapText="1"/>
    </xf>
    <xf numFmtId="0" fontId="4" fillId="3" borderId="8" xfId="0" applyFont="1" applyFill="1" applyBorder="1" applyAlignment="1">
      <alignment horizontal="left" vertical="center" wrapText="1"/>
    </xf>
    <xf numFmtId="0" fontId="9" fillId="0" borderId="0" xfId="0" applyFont="1" applyAlignment="1">
      <alignment horizontal="center" vertical="center"/>
    </xf>
    <xf numFmtId="0" fontId="0" fillId="2" borderId="9" xfId="0" applyFill="1" applyBorder="1" applyAlignment="1">
      <alignment wrapText="1"/>
    </xf>
    <xf numFmtId="0" fontId="0" fillId="2" borderId="11" xfId="0" applyFill="1" applyBorder="1"/>
    <xf numFmtId="1" fontId="0" fillId="0" borderId="3" xfId="2" applyNumberFormat="1" applyFont="1" applyFill="1" applyBorder="1"/>
    <xf numFmtId="1" fontId="0" fillId="0" borderId="4" xfId="2" applyNumberFormat="1" applyFont="1" applyFill="1" applyBorder="1"/>
    <xf numFmtId="14" fontId="0" fillId="2" borderId="0" xfId="0" applyNumberFormat="1" applyFill="1" applyBorder="1"/>
    <xf numFmtId="14" fontId="0" fillId="4" borderId="5" xfId="0" applyNumberFormat="1" applyFill="1" applyBorder="1"/>
    <xf numFmtId="14" fontId="0" fillId="4" borderId="9" xfId="0" applyNumberFormat="1" applyFill="1" applyBorder="1"/>
    <xf numFmtId="0" fontId="4" fillId="3" borderId="13" xfId="0" applyFont="1" applyFill="1" applyBorder="1" applyAlignment="1">
      <alignment horizontal="center" vertical="center"/>
    </xf>
    <xf numFmtId="0" fontId="11" fillId="4" borderId="13" xfId="0" applyFont="1" applyFill="1" applyBorder="1" applyAlignment="1">
      <alignment horizontal="center" vertical="center"/>
    </xf>
    <xf numFmtId="0" fontId="13" fillId="0" borderId="13" xfId="0" applyFont="1" applyBorder="1" applyAlignment="1">
      <alignment horizontal="left" wrapText="1"/>
    </xf>
    <xf numFmtId="0" fontId="0" fillId="2" borderId="9" xfId="0" applyFill="1" applyBorder="1" applyAlignment="1">
      <alignment horizontal="center" vertical="center" wrapText="1"/>
    </xf>
    <xf numFmtId="0" fontId="5" fillId="0" borderId="0" xfId="0" applyFont="1" applyAlignment="1">
      <alignment horizontal="left" vertical="top"/>
    </xf>
    <xf numFmtId="0" fontId="11" fillId="0" borderId="13" xfId="0" applyFont="1" applyBorder="1" applyAlignment="1">
      <alignment vertical="top"/>
    </xf>
    <xf numFmtId="0" fontId="11" fillId="0" borderId="13" xfId="0" applyFont="1" applyBorder="1" applyAlignment="1">
      <alignment vertical="top" wrapText="1"/>
    </xf>
    <xf numFmtId="0" fontId="11" fillId="4" borderId="15" xfId="0" applyFont="1" applyFill="1" applyBorder="1" applyAlignment="1">
      <alignment vertical="center"/>
    </xf>
    <xf numFmtId="0" fontId="11" fillId="3" borderId="0" xfId="0" applyFont="1" applyFill="1" applyAlignment="1"/>
    <xf numFmtId="0" fontId="11" fillId="3" borderId="0" xfId="0" applyFont="1" applyFill="1" applyAlignment="1">
      <alignment vertical="center"/>
    </xf>
    <xf numFmtId="0" fontId="12" fillId="0" borderId="0" xfId="0" applyFont="1" applyFill="1"/>
    <xf numFmtId="0" fontId="12" fillId="5" borderId="0" xfId="0" applyFont="1" applyFill="1" applyBorder="1" applyAlignment="1">
      <alignment horizontal="center" vertical="center"/>
    </xf>
    <xf numFmtId="0" fontId="0" fillId="0" borderId="0" xfId="0" applyAlignment="1">
      <alignment vertical="center"/>
    </xf>
    <xf numFmtId="0" fontId="11" fillId="0" borderId="13" xfId="0" applyFont="1" applyBorder="1" applyAlignment="1">
      <alignment horizontal="left" vertical="top" wrapText="1"/>
    </xf>
    <xf numFmtId="0" fontId="0" fillId="2" borderId="16" xfId="0" applyFill="1" applyBorder="1"/>
    <xf numFmtId="0" fontId="0" fillId="3" borderId="1" xfId="0" applyFill="1" applyBorder="1"/>
    <xf numFmtId="0" fontId="5" fillId="3" borderId="1" xfId="0" applyFont="1" applyFill="1" applyBorder="1" applyAlignment="1">
      <alignment vertical="top"/>
    </xf>
    <xf numFmtId="0" fontId="11" fillId="3" borderId="13" xfId="0" applyFont="1" applyFill="1" applyBorder="1" applyAlignment="1">
      <alignment vertical="top"/>
    </xf>
    <xf numFmtId="0" fontId="0" fillId="0" borderId="0" xfId="0"/>
    <xf numFmtId="9" fontId="0" fillId="2" borderId="0" xfId="0" applyNumberFormat="1" applyFill="1" applyBorder="1"/>
    <xf numFmtId="0" fontId="11" fillId="0" borderId="0" xfId="0" applyFont="1" applyBorder="1" applyAlignment="1">
      <alignment horizontal="left" indent="1"/>
    </xf>
    <xf numFmtId="0" fontId="9" fillId="0" borderId="0" xfId="0" applyFont="1" applyAlignment="1">
      <alignment horizontal="left" vertical="center"/>
    </xf>
    <xf numFmtId="0" fontId="11" fillId="0" borderId="0" xfId="0" applyFont="1" applyBorder="1" applyAlignment="1">
      <alignment vertical="top"/>
    </xf>
    <xf numFmtId="0" fontId="11" fillId="0" borderId="0" xfId="0" applyFont="1" applyBorder="1" applyAlignment="1">
      <alignment horizontal="left" vertical="top" wrapText="1"/>
    </xf>
    <xf numFmtId="0" fontId="11" fillId="3" borderId="13" xfId="0" applyFont="1" applyFill="1" applyBorder="1" applyAlignment="1">
      <alignment horizontal="left"/>
    </xf>
    <xf numFmtId="0" fontId="14" fillId="3" borderId="13" xfId="0" applyFont="1" applyFill="1" applyBorder="1" applyAlignment="1">
      <alignment horizontal="left"/>
    </xf>
    <xf numFmtId="0" fontId="13" fillId="0" borderId="13" xfId="0" applyFont="1" applyBorder="1" applyAlignment="1">
      <alignment horizontal="left" wrapText="1"/>
    </xf>
    <xf numFmtId="0" fontId="4" fillId="0" borderId="14" xfId="0" applyFont="1" applyFill="1" applyBorder="1" applyAlignment="1">
      <alignment horizontal="left" vertical="center" wrapText="1"/>
    </xf>
    <xf numFmtId="0" fontId="13" fillId="0" borderId="13" xfId="0" applyFont="1" applyBorder="1" applyAlignment="1">
      <alignment horizontal="left" vertical="center" wrapText="1"/>
    </xf>
    <xf numFmtId="0" fontId="5" fillId="0" borderId="0" xfId="0" applyFont="1" applyFill="1" applyBorder="1" applyAlignment="1">
      <alignment horizontal="left"/>
    </xf>
    <xf numFmtId="0" fontId="11" fillId="0" borderId="12" xfId="0" applyFont="1" applyFill="1" applyBorder="1" applyAlignment="1">
      <alignment horizontal="center"/>
    </xf>
    <xf numFmtId="0" fontId="13" fillId="0" borderId="13" xfId="0" applyFont="1" applyBorder="1" applyAlignment="1">
      <alignment wrapText="1"/>
    </xf>
    <xf numFmtId="0" fontId="0" fillId="3" borderId="11" xfId="0" applyFont="1" applyFill="1" applyBorder="1" applyAlignment="1">
      <alignment horizontal="left" vertical="center"/>
    </xf>
    <xf numFmtId="0" fontId="0" fillId="3" borderId="5" xfId="0" applyFont="1" applyFill="1" applyBorder="1" applyAlignment="1">
      <alignment horizontal="left" vertical="center"/>
    </xf>
    <xf numFmtId="0" fontId="0" fillId="3" borderId="7" xfId="0" applyFont="1" applyFill="1" applyBorder="1" applyAlignment="1">
      <alignment horizontal="left" vertical="center"/>
    </xf>
    <xf numFmtId="0" fontId="4" fillId="3"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1"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7" xfId="0" applyFont="1" applyFill="1" applyBorder="1" applyAlignment="1">
      <alignment horizontal="left" vertical="center" wrapText="1"/>
    </xf>
    <xf numFmtId="0" fontId="4" fillId="3" borderId="1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cellXfs>
  <cellStyles count="3">
    <cellStyle name="Comma" xfId="2" builtinId="3"/>
    <cellStyle name="Normal" xfId="0" builtinId="0"/>
    <cellStyle name="Normal 3" xfId="1"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2D64"/>
      <color rgb="FFA2D3EE"/>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A2D3EE"/>
  </sheetPr>
  <dimension ref="A1:BD49"/>
  <sheetViews>
    <sheetView showGridLines="0" tabSelected="1" zoomScale="90" zoomScaleNormal="90" workbookViewId="0"/>
  </sheetViews>
  <sheetFormatPr defaultColWidth="9.140625" defaultRowHeight="12.75" x14ac:dyDescent="0.2"/>
  <cols>
    <col min="1" max="1" width="5.85546875" customWidth="1"/>
    <col min="2" max="2" width="41.85546875" customWidth="1"/>
    <col min="3" max="4" width="61" customWidth="1"/>
    <col min="5" max="5" width="11.85546875" customWidth="1"/>
  </cols>
  <sheetData>
    <row r="1" spans="1:56" s="13" customFormat="1" ht="20.100000000000001" customHeight="1" x14ac:dyDescent="0.2">
      <c r="A1" s="33">
        <f ca="1">_xlfn.SHEET()</f>
        <v>1</v>
      </c>
      <c r="B1" s="12" t="str">
        <f>VLOOKUP("T.01.01",Translation,LanguageNo+1,FALSE)</f>
        <v>Passive Rückversicherung und Retrozession</v>
      </c>
      <c r="C1" s="62"/>
      <c r="D1" s="12">
        <v>2024</v>
      </c>
    </row>
    <row r="2" spans="1:56" s="3" customFormat="1" ht="20.100000000000001" customHeight="1" x14ac:dyDescent="0.2">
      <c r="A2" s="1"/>
      <c r="B2" s="2"/>
      <c r="G2"/>
      <c r="H2"/>
      <c r="I2"/>
      <c r="J2"/>
      <c r="K2"/>
      <c r="L2"/>
      <c r="M2"/>
      <c r="N2"/>
      <c r="O2"/>
      <c r="P2"/>
      <c r="Q2"/>
      <c r="R2"/>
      <c r="S2"/>
      <c r="T2"/>
    </row>
    <row r="3" spans="1:56" x14ac:dyDescent="0.2">
      <c r="B3" s="49" t="s">
        <v>162</v>
      </c>
      <c r="C3" s="49"/>
      <c r="D3" s="48" t="s">
        <v>163</v>
      </c>
      <c r="E3" s="51">
        <f>IF(Language="DE",1,IF(Language="FR",2,3))</f>
        <v>1</v>
      </c>
    </row>
    <row r="4" spans="1:56" ht="20.25" customHeight="1" x14ac:dyDescent="0.2">
      <c r="B4" s="5"/>
    </row>
    <row r="5" spans="1:56" x14ac:dyDescent="0.2">
      <c r="B5" s="50" t="str">
        <f>VLOOKUP("T.01.02",Translation,LanguageNo+1,FALSE)</f>
        <v>Name der Versicherungsgesellschaft</v>
      </c>
      <c r="C5" s="50"/>
      <c r="D5" s="48" t="s">
        <v>164</v>
      </c>
    </row>
    <row r="6" spans="1:56" x14ac:dyDescent="0.2">
      <c r="A6" s="4"/>
      <c r="B6" s="4"/>
      <c r="C6" s="4"/>
      <c r="D6" s="4"/>
      <c r="E6" s="4"/>
      <c r="F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x14ac:dyDescent="0.2">
      <c r="B7" s="49" t="str">
        <f>VLOOKUP("T.01.03",Translation,LanguageNo+1,FALSE)</f>
        <v>SST-Währung</v>
      </c>
      <c r="C7" s="49"/>
      <c r="D7" s="48" t="s">
        <v>223</v>
      </c>
      <c r="E7" s="6"/>
      <c r="F7" s="6"/>
    </row>
    <row r="8" spans="1:56" x14ac:dyDescent="0.2">
      <c r="F8" s="7"/>
    </row>
    <row r="9" spans="1:56" x14ac:dyDescent="0.2">
      <c r="B9" s="8" t="str">
        <f>VLOOKUP("T.01.08",Translation,LanguageNo+1,FALSE)</f>
        <v>Beschreibung der bestehenden passiven Rückversicherungsverträge oder Retrozessionen</v>
      </c>
    </row>
    <row r="11" spans="1:56" x14ac:dyDescent="0.2">
      <c r="B11" s="8" t="s">
        <v>30</v>
      </c>
    </row>
    <row r="12" spans="1:56" x14ac:dyDescent="0.2">
      <c r="B12" s="8" t="str">
        <f>VLOOKUP("T.01.06",Translation,LanguageNo+1,FALSE)</f>
        <v>RZ 177</v>
      </c>
    </row>
    <row r="14" spans="1:56" ht="62.25" customHeight="1" x14ac:dyDescent="0.2">
      <c r="B14" s="67" t="str">
        <f>VLOOKUP("T.01.07",Translation,LanguageNo+1,FALSE)</f>
        <v xml:space="preserve">Beschreibung grundsätzlich aller Kapital- und Risikotransferinstrumente, inklusive passive Rückversicherung und Retrozession, risikoabsorbierende Kapitalinstrumente und sonstige Kapital- und Risikotransferinstrumente inkl. Garantien und deren Berücksichtigung </v>
      </c>
      <c r="C14" s="67" t="str">
        <f>VLOOKUP("T.01.17",Translation,LanguageNo+1,FALSE)</f>
        <v>Dieses SST-Template enthält Tabellenblätter mit verschiedenen Registerfarben. Es wird die folgende Farbenkonvention verwendet:</v>
      </c>
      <c r="D14" s="67" t="str">
        <f>VLOOKUP("T.01.17",Translation,LanguageNo+1,FALSE)</f>
        <v>Dieses SST-Template enthält Tabellenblätter mit verschiedenen Registerfarben. Es wird die folgende Farbenkonvention verwendet:</v>
      </c>
    </row>
    <row r="17" spans="2:4" x14ac:dyDescent="0.2">
      <c r="B17" s="70" t="str">
        <f>VLOOKUP("T.01.04",Translation,LanguageNo+1,FALSE)</f>
        <v>Erklärungen</v>
      </c>
      <c r="C17" s="70" t="str">
        <f>VLOOKUP("T.01.17",Translation,LanguageNo+1,FALSE)</f>
        <v>Dieses SST-Template enthält Tabellenblätter mit verschiedenen Registerfarben. Es wird die folgende Farbenkonvention verwendet:</v>
      </c>
    </row>
    <row r="18" spans="2:4" x14ac:dyDescent="0.2">
      <c r="B18" s="71"/>
      <c r="C18" s="71"/>
    </row>
    <row r="19" spans="2:4" x14ac:dyDescent="0.2">
      <c r="B19" s="67" t="str">
        <f>VLOOKUP("T.01.05",Translation,LanguageNo+1,FALSE)</f>
        <v>Die Eingabe der Sparte erfolgt neu auf dem jeweiligen Eingabeblatt, um die Eingabe für Gruppengesellschaften zu erleichtern.</v>
      </c>
      <c r="C19" s="67" t="str">
        <f>VLOOKUP("T.01.17",Translation,LanguageNo+1,FALSE)</f>
        <v>Dieses SST-Template enthält Tabellenblätter mit verschiedenen Registerfarben. Es wird die folgende Farbenkonvention verwendet:</v>
      </c>
      <c r="D19" s="67" t="str">
        <f>VLOOKUP("T.01.17",Translation,LanguageNo+1,FALSE)</f>
        <v>Dieses SST-Template enthält Tabellenblätter mit verschiedenen Registerfarben. Es wird die folgende Farbenkonvention verwendet:</v>
      </c>
    </row>
    <row r="20" spans="2:4" ht="12.75" customHeight="1" x14ac:dyDescent="0.2">
      <c r="B20" s="43"/>
      <c r="C20" s="43"/>
      <c r="D20" s="43"/>
    </row>
    <row r="21" spans="2:4" ht="33" customHeight="1" x14ac:dyDescent="0.2">
      <c r="B21" s="67" t="str">
        <f>VLOOKUP("T.01.09",Translation,LanguageNo+1,FALSE)</f>
        <v>Retrospektive Deckungen beziehen sich auf bereits eingetretene Schäden und decken typischerweise Rückstellungen aus Vorjahren.</v>
      </c>
      <c r="C21" s="67"/>
      <c r="D21" s="67"/>
    </row>
    <row r="22" spans="2:4" ht="48.75" customHeight="1" x14ac:dyDescent="0.2">
      <c r="B22" s="72" t="str">
        <f>VLOOKUP("T.01.10",Translation,LanguageNo+1,FALSE)</f>
        <v>In den Tabellenblättern für Retrospektive Verträge (A und C) werden nur Verträge eingeben, die zum vorherigen Berichterstattungstermin noch nicht bekannt waren.</v>
      </c>
      <c r="C22" s="72"/>
      <c r="D22" s="72"/>
    </row>
    <row r="23" spans="2:4" x14ac:dyDescent="0.2">
      <c r="B23" s="67"/>
      <c r="C23" s="67"/>
      <c r="D23" s="67"/>
    </row>
    <row r="24" spans="2:4" ht="51" customHeight="1" x14ac:dyDescent="0.2">
      <c r="B24" s="67" t="str">
        <f>VLOOKUP("T.01.11",Translation,LanguageNo+1,FALSE)</f>
        <v xml:space="preserve">In der Spalte C wird eine automatische Nummerierung erzeugt, die zur Darstellung der Reihenfolge der Anwendung der Rückversicherungs- oder Retrozessionsverträge dient. Diese Nummer kann dann zur Referenzierung in der jeweiligen Spalte zur Angabe der inuring Verträge referenziert werden. </v>
      </c>
      <c r="C24" s="67"/>
      <c r="D24" s="67"/>
    </row>
    <row r="25" spans="2:4" x14ac:dyDescent="0.2">
      <c r="B25" s="43"/>
      <c r="C25" s="43"/>
      <c r="D25" s="43"/>
    </row>
    <row r="26" spans="2:4" x14ac:dyDescent="0.2">
      <c r="B26" s="67" t="str">
        <f>VLOOKUP("T.01.17",Translation,LanguageNo+1,FALSE)</f>
        <v>Dieses SST-Template enthält Tabellenblätter mit verschiedenen Registerfarben. Es wird die folgende Farbenkonvention verwendet:</v>
      </c>
      <c r="C26" s="67" t="str">
        <f>VLOOKUP("T.01.17",Translation,LanguageNo+1,FALSE)</f>
        <v>Dieses SST-Template enthält Tabellenblätter mit verschiedenen Registerfarben. Es wird die folgende Farbenkonvention verwendet:</v>
      </c>
      <c r="D26" s="67" t="str">
        <f>VLOOKUP("T.01.17",Translation,LanguageNo+1,FALSE)</f>
        <v>Dieses SST-Template enthält Tabellenblätter mit verschiedenen Registerfarben. Es wird die folgende Farbenkonvention verwendet:</v>
      </c>
    </row>
    <row r="27" spans="2:4" x14ac:dyDescent="0.2">
      <c r="B27" s="43"/>
      <c r="C27" s="43"/>
      <c r="D27" s="43"/>
    </row>
    <row r="28" spans="2:4" ht="38.25" customHeight="1" x14ac:dyDescent="0.2">
      <c r="B28" s="41" t="str">
        <f>VLOOKUP("T.01.13",Translation,LanguageNo+1,FALSE)</f>
        <v>Angaben</v>
      </c>
      <c r="C28" s="68" t="str">
        <f>VLOOKUP("T.01.18",Translation,LanguageNo+1,FALSE)</f>
        <v>Tabellenblätter, die vom Versicherungsunternehmen auszufüllen sind.</v>
      </c>
      <c r="D28" s="68" t="str">
        <f>VLOOKUP("T.01.18",Translation,LanguageNo+1,FALSE)</f>
        <v>Tabellenblätter, die vom Versicherungsunternehmen auszufüllen sind.</v>
      </c>
    </row>
    <row r="29" spans="2:4" ht="33.75" customHeight="1" x14ac:dyDescent="0.2">
      <c r="B29" s="52" t="str">
        <f>VLOOKUP("T.01.14",Translation,LanguageNo+1,FALSE)</f>
        <v>Parameter</v>
      </c>
      <c r="C29" s="69" t="str">
        <f>VLOOKUP("T.01.19",Translation,LanguageNo+1,FALSE)</f>
        <v>Tabellenblätter mit Informationen und Parametern. Diese Tabellenblätter sind in der Regel nicht zu ändern.</v>
      </c>
      <c r="D29" s="69" t="str">
        <f>VLOOKUP("T.01.18",Translation,LanguageNo+1,FALSE)</f>
        <v>Tabellenblätter, die vom Versicherungsunternehmen auszufüllen sind.</v>
      </c>
    </row>
    <row r="30" spans="2:4" ht="30.75" customHeight="1" x14ac:dyDescent="0.2">
      <c r="B30" s="44" t="str">
        <f>VLOOKUP("T.01.15",Translation,LanguageNo+1,FALSE)</f>
        <v>Beispiel</v>
      </c>
      <c r="C30" s="69" t="str">
        <f>VLOOKUP("T.01.20",Translation,LanguageNo+1,FALSE)</f>
        <v>Diese Eingaben dürfen nicht gelöscht werden.</v>
      </c>
      <c r="D30" s="69" t="str">
        <f>VLOOKUP("T.01.18",Translation,LanguageNo+1,FALSE)</f>
        <v>Tabellenblätter, die vom Versicherungsunternehmen auszufüllen sind.</v>
      </c>
    </row>
    <row r="31" spans="2:4" ht="30.75" customHeight="1" x14ac:dyDescent="0.2">
      <c r="B31" s="61"/>
      <c r="C31" s="61"/>
      <c r="D31" s="53"/>
    </row>
    <row r="32" spans="2:4" ht="30.75" customHeight="1" x14ac:dyDescent="0.2">
      <c r="B32" s="42" t="str">
        <f>VLOOKUP("T.01.16",Translation,LanguageNo+1,FALSE)</f>
        <v>Eingabe</v>
      </c>
      <c r="C32" s="69" t="str">
        <f>VLOOKUP("T.01.21",Translation,LanguageNo+1,FALSE)</f>
        <v>Eingabefelder: In diesen Feldern werden unternehmensspezifische Angaben erwartet.</v>
      </c>
      <c r="D32" s="69" t="str">
        <f>VLOOKUP("T.01.18",Translation,LanguageNo+1,FALSE)</f>
        <v>Tabellenblätter, die vom Versicherungsunternehmen auszufüllen sind.</v>
      </c>
    </row>
    <row r="41" ht="28.5" customHeight="1" x14ac:dyDescent="0.2"/>
    <row r="42" ht="34.5" customHeight="1" x14ac:dyDescent="0.2"/>
    <row r="43" ht="24.75" customHeight="1" x14ac:dyDescent="0.2"/>
    <row r="44" ht="18" customHeight="1" x14ac:dyDescent="0.2"/>
    <row r="49" ht="12.75" customHeight="1" x14ac:dyDescent="0.2"/>
  </sheetData>
  <mergeCells count="13">
    <mergeCell ref="C29:D29"/>
    <mergeCell ref="C32:D32"/>
    <mergeCell ref="C30:D30"/>
    <mergeCell ref="B17:C17"/>
    <mergeCell ref="B18:C18"/>
    <mergeCell ref="B21:D21"/>
    <mergeCell ref="B22:D22"/>
    <mergeCell ref="B23:D23"/>
    <mergeCell ref="B14:D14"/>
    <mergeCell ref="B19:D19"/>
    <mergeCell ref="B26:D26"/>
    <mergeCell ref="C28:D28"/>
    <mergeCell ref="B24:D24"/>
  </mergeCells>
  <dataValidations count="1">
    <dataValidation type="list" allowBlank="1" showInputMessage="1" showErrorMessage="1" sqref="D3" xr:uid="{00000000-0002-0000-0000-000000000000}">
      <formula1>"DE, FR, EN"</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2D64"/>
  </sheetPr>
  <dimension ref="A1:H141"/>
  <sheetViews>
    <sheetView showGridLines="0" topLeftCell="A41" zoomScale="90" zoomScaleNormal="90" workbookViewId="0">
      <selection activeCell="C50" sqref="C50"/>
    </sheetView>
  </sheetViews>
  <sheetFormatPr defaultColWidth="9.140625" defaultRowHeight="12.75" x14ac:dyDescent="0.2"/>
  <cols>
    <col min="1" max="1" width="5.85546875" customWidth="1"/>
    <col min="2" max="2" width="27.140625" customWidth="1"/>
    <col min="3" max="3" width="53.7109375" customWidth="1"/>
    <col min="4" max="4" width="52.5703125" customWidth="1"/>
    <col min="5" max="5" width="56.42578125" customWidth="1"/>
  </cols>
  <sheetData>
    <row r="1" spans="1:6" s="13" customFormat="1" ht="20.100000000000001" customHeight="1" x14ac:dyDescent="0.2">
      <c r="A1" s="33">
        <f ca="1">_xlfn.SHEET()</f>
        <v>2</v>
      </c>
      <c r="B1" s="12" t="s">
        <v>129</v>
      </c>
    </row>
    <row r="2" spans="1:6" ht="21" customHeight="1" x14ac:dyDescent="0.2"/>
    <row r="3" spans="1:6" x14ac:dyDescent="0.2">
      <c r="B3" s="14" t="s">
        <v>65</v>
      </c>
      <c r="C3" s="14" t="s">
        <v>66</v>
      </c>
      <c r="D3" s="14" t="s">
        <v>61</v>
      </c>
      <c r="E3" s="14" t="s">
        <v>63</v>
      </c>
    </row>
    <row r="4" spans="1:6" x14ac:dyDescent="0.2">
      <c r="B4" s="15" t="s">
        <v>35</v>
      </c>
      <c r="C4" s="15" t="s">
        <v>59</v>
      </c>
      <c r="D4" s="15" t="s">
        <v>60</v>
      </c>
      <c r="E4" s="15" t="s">
        <v>133</v>
      </c>
    </row>
    <row r="5" spans="1:6" x14ac:dyDescent="0.2">
      <c r="B5" s="15" t="s">
        <v>34</v>
      </c>
      <c r="C5" s="15" t="s">
        <v>62</v>
      </c>
      <c r="D5" s="15" t="s">
        <v>131</v>
      </c>
      <c r="E5" s="15" t="s">
        <v>64</v>
      </c>
    </row>
    <row r="7" spans="1:6" x14ac:dyDescent="0.2">
      <c r="B7" s="15" t="s">
        <v>165</v>
      </c>
      <c r="C7" s="15"/>
      <c r="D7" s="15" t="s">
        <v>56</v>
      </c>
      <c r="E7" s="15" t="s">
        <v>2</v>
      </c>
      <c r="F7" s="15" t="s">
        <v>57</v>
      </c>
    </row>
    <row r="9" spans="1:6" ht="15.75" x14ac:dyDescent="0.25">
      <c r="B9" s="10" t="s">
        <v>67</v>
      </c>
      <c r="C9" s="11"/>
      <c r="D9" s="11"/>
    </row>
    <row r="10" spans="1:6" ht="27" customHeight="1" x14ac:dyDescent="0.2">
      <c r="B10" s="14" t="s">
        <v>65</v>
      </c>
      <c r="C10" s="14" t="s">
        <v>66</v>
      </c>
      <c r="D10" s="14" t="s">
        <v>68</v>
      </c>
    </row>
    <row r="11" spans="1:6" x14ac:dyDescent="0.2">
      <c r="B11" s="15" t="s">
        <v>74</v>
      </c>
      <c r="C11" s="16" t="s">
        <v>47</v>
      </c>
      <c r="D11" s="16" t="s">
        <v>75</v>
      </c>
    </row>
    <row r="12" spans="1:6" x14ac:dyDescent="0.2">
      <c r="B12" s="15" t="s">
        <v>27</v>
      </c>
      <c r="C12" s="16" t="s">
        <v>50</v>
      </c>
      <c r="D12" s="16" t="s">
        <v>71</v>
      </c>
    </row>
    <row r="13" spans="1:6" x14ac:dyDescent="0.2">
      <c r="B13" s="15" t="s">
        <v>28</v>
      </c>
      <c r="C13" s="16" t="s">
        <v>49</v>
      </c>
      <c r="D13" s="16" t="s">
        <v>76</v>
      </c>
    </row>
    <row r="14" spans="1:6" x14ac:dyDescent="0.2">
      <c r="B14" s="15" t="s">
        <v>29</v>
      </c>
      <c r="C14" s="16" t="s">
        <v>46</v>
      </c>
      <c r="D14" s="16" t="s">
        <v>73</v>
      </c>
    </row>
    <row r="15" spans="1:6" x14ac:dyDescent="0.2">
      <c r="B15" s="15" t="s">
        <v>26</v>
      </c>
      <c r="C15" s="16" t="s">
        <v>47</v>
      </c>
      <c r="D15" s="16" t="s">
        <v>72</v>
      </c>
    </row>
    <row r="16" spans="1:6" x14ac:dyDescent="0.2">
      <c r="B16" s="15" t="s">
        <v>40</v>
      </c>
      <c r="C16" s="16" t="s">
        <v>48</v>
      </c>
      <c r="D16" s="16" t="s">
        <v>48</v>
      </c>
    </row>
    <row r="17" spans="2:4" x14ac:dyDescent="0.2">
      <c r="B17" s="15" t="s">
        <v>23</v>
      </c>
      <c r="C17" s="16" t="s">
        <v>132</v>
      </c>
      <c r="D17" s="16" t="s">
        <v>69</v>
      </c>
    </row>
    <row r="18" spans="2:4" x14ac:dyDescent="0.2">
      <c r="B18" s="15" t="s">
        <v>24</v>
      </c>
      <c r="C18" s="16" t="s">
        <v>24</v>
      </c>
      <c r="D18" s="16" t="s">
        <v>70</v>
      </c>
    </row>
    <row r="19" spans="2:4" x14ac:dyDescent="0.2">
      <c r="B19" s="15" t="s">
        <v>38</v>
      </c>
      <c r="C19" s="16" t="s">
        <v>52</v>
      </c>
      <c r="D19" s="16" t="s">
        <v>77</v>
      </c>
    </row>
    <row r="21" spans="2:4" ht="15.75" x14ac:dyDescent="0.25">
      <c r="B21" s="10" t="s">
        <v>78</v>
      </c>
      <c r="C21" s="11"/>
      <c r="D21" s="11"/>
    </row>
    <row r="22" spans="2:4" ht="23.25" customHeight="1" x14ac:dyDescent="0.2">
      <c r="B22" s="14" t="s">
        <v>65</v>
      </c>
      <c r="C22" s="14" t="s">
        <v>66</v>
      </c>
      <c r="D22" s="14" t="s">
        <v>68</v>
      </c>
    </row>
    <row r="23" spans="2:4" ht="25.5" x14ac:dyDescent="0.2">
      <c r="B23" s="15"/>
      <c r="C23" s="16" t="s">
        <v>106</v>
      </c>
      <c r="D23" s="16" t="s">
        <v>107</v>
      </c>
    </row>
    <row r="24" spans="2:4" x14ac:dyDescent="0.2">
      <c r="B24" s="15"/>
      <c r="C24" s="16" t="s">
        <v>3</v>
      </c>
      <c r="D24" s="16" t="s">
        <v>79</v>
      </c>
    </row>
    <row r="25" spans="2:4" x14ac:dyDescent="0.2">
      <c r="B25" s="15"/>
      <c r="C25" s="16" t="s">
        <v>4</v>
      </c>
      <c r="D25" s="16" t="s">
        <v>80</v>
      </c>
    </row>
    <row r="26" spans="2:4" x14ac:dyDescent="0.2">
      <c r="B26" s="15" t="s">
        <v>19</v>
      </c>
      <c r="C26" s="16" t="s">
        <v>53</v>
      </c>
      <c r="D26" s="16" t="s">
        <v>134</v>
      </c>
    </row>
    <row r="27" spans="2:4" x14ac:dyDescent="0.2">
      <c r="B27" s="15" t="s">
        <v>84</v>
      </c>
      <c r="C27" s="16" t="s">
        <v>81</v>
      </c>
      <c r="D27" s="16" t="s">
        <v>82</v>
      </c>
    </row>
    <row r="28" spans="2:4" x14ac:dyDescent="0.2">
      <c r="B28" s="15" t="s">
        <v>83</v>
      </c>
      <c r="C28" s="16" t="s">
        <v>85</v>
      </c>
      <c r="D28" s="16" t="s">
        <v>86</v>
      </c>
    </row>
    <row r="29" spans="2:4" x14ac:dyDescent="0.2">
      <c r="B29" s="15" t="s">
        <v>88</v>
      </c>
      <c r="C29" s="16" t="s">
        <v>91</v>
      </c>
      <c r="D29" s="16" t="s">
        <v>90</v>
      </c>
    </row>
    <row r="30" spans="2:4" ht="25.5" x14ac:dyDescent="0.2">
      <c r="B30" s="15"/>
      <c r="C30" s="16" t="s">
        <v>93</v>
      </c>
      <c r="D30" s="16" t="s">
        <v>94</v>
      </c>
    </row>
    <row r="31" spans="2:4" x14ac:dyDescent="0.2">
      <c r="B31" s="15" t="s">
        <v>87</v>
      </c>
      <c r="C31" s="16" t="s">
        <v>92</v>
      </c>
      <c r="D31" s="16" t="s">
        <v>89</v>
      </c>
    </row>
    <row r="32" spans="2:4" ht="25.5" x14ac:dyDescent="0.2">
      <c r="B32" s="15"/>
      <c r="C32" s="16" t="s">
        <v>101</v>
      </c>
      <c r="D32" s="16" t="s">
        <v>135</v>
      </c>
    </row>
    <row r="33" spans="2:5" x14ac:dyDescent="0.2">
      <c r="B33" s="15" t="s">
        <v>95</v>
      </c>
      <c r="C33" s="16" t="s">
        <v>99</v>
      </c>
      <c r="D33" s="16" t="s">
        <v>97</v>
      </c>
    </row>
    <row r="34" spans="2:5" x14ac:dyDescent="0.2">
      <c r="B34" s="15" t="s">
        <v>96</v>
      </c>
      <c r="C34" s="16" t="s">
        <v>98</v>
      </c>
      <c r="D34" s="16" t="s">
        <v>100</v>
      </c>
    </row>
    <row r="35" spans="2:5" x14ac:dyDescent="0.2">
      <c r="B35" s="15" t="s">
        <v>39</v>
      </c>
      <c r="C35" s="16" t="s">
        <v>102</v>
      </c>
      <c r="D35" s="16" t="s">
        <v>104</v>
      </c>
    </row>
    <row r="36" spans="2:5" x14ac:dyDescent="0.2">
      <c r="B36" s="15" t="s">
        <v>103</v>
      </c>
      <c r="C36" s="16" t="s">
        <v>105</v>
      </c>
      <c r="D36" s="16" t="s">
        <v>104</v>
      </c>
    </row>
    <row r="37" spans="2:5" x14ac:dyDescent="0.2">
      <c r="B37" s="15"/>
      <c r="C37" s="16" t="s">
        <v>115</v>
      </c>
      <c r="D37" s="16" t="s">
        <v>108</v>
      </c>
    </row>
    <row r="38" spans="2:5" x14ac:dyDescent="0.2">
      <c r="B38" s="15"/>
      <c r="C38" s="16" t="s">
        <v>109</v>
      </c>
      <c r="D38" s="16" t="s">
        <v>136</v>
      </c>
    </row>
    <row r="39" spans="2:5" x14ac:dyDescent="0.2">
      <c r="B39" s="15" t="s">
        <v>113</v>
      </c>
      <c r="C39" s="16" t="s">
        <v>111</v>
      </c>
      <c r="D39" s="16" t="s">
        <v>112</v>
      </c>
    </row>
    <row r="40" spans="2:5" x14ac:dyDescent="0.2">
      <c r="B40" s="15" t="s">
        <v>110</v>
      </c>
      <c r="C40" s="16" t="s">
        <v>114</v>
      </c>
      <c r="D40" s="16" t="s">
        <v>116</v>
      </c>
    </row>
    <row r="41" spans="2:5" x14ac:dyDescent="0.2">
      <c r="B41" s="15"/>
      <c r="C41" s="16" t="s">
        <v>117</v>
      </c>
      <c r="D41" s="16" t="s">
        <v>118</v>
      </c>
    </row>
    <row r="42" spans="2:5" ht="25.5" x14ac:dyDescent="0.2">
      <c r="B42" s="15"/>
      <c r="C42" s="16" t="s">
        <v>120</v>
      </c>
      <c r="D42" s="16" t="s">
        <v>119</v>
      </c>
    </row>
    <row r="43" spans="2:5" x14ac:dyDescent="0.2">
      <c r="B43" s="15"/>
      <c r="C43" s="16" t="s">
        <v>5</v>
      </c>
      <c r="D43" s="16" t="s">
        <v>121</v>
      </c>
    </row>
    <row r="44" spans="2:5" x14ac:dyDescent="0.2">
      <c r="B44" s="15" t="s">
        <v>122</v>
      </c>
      <c r="C44" s="16" t="s">
        <v>123</v>
      </c>
      <c r="D44" s="16" t="s">
        <v>124</v>
      </c>
    </row>
    <row r="45" spans="2:5" x14ac:dyDescent="0.2">
      <c r="B45" s="15"/>
      <c r="C45" s="16" t="s">
        <v>125</v>
      </c>
      <c r="D45" s="16" t="s">
        <v>126</v>
      </c>
    </row>
    <row r="47" spans="2:5" x14ac:dyDescent="0.2">
      <c r="B47" s="56"/>
      <c r="C47" s="57" t="s">
        <v>143</v>
      </c>
      <c r="D47" s="57" t="s">
        <v>144</v>
      </c>
      <c r="E47" s="57" t="s">
        <v>145</v>
      </c>
    </row>
    <row r="48" spans="2:5" x14ac:dyDescent="0.2">
      <c r="C48" s="45">
        <v>1</v>
      </c>
      <c r="D48" s="45">
        <v>2</v>
      </c>
      <c r="E48" s="45">
        <v>3</v>
      </c>
    </row>
    <row r="50" spans="2:5" ht="22.9" customHeight="1" x14ac:dyDescent="0.2">
      <c r="B50" s="65" t="s">
        <v>361</v>
      </c>
      <c r="C50" s="65" t="s">
        <v>362</v>
      </c>
      <c r="D50" s="66" t="s">
        <v>364</v>
      </c>
      <c r="E50" s="65" t="s">
        <v>363</v>
      </c>
    </row>
    <row r="51" spans="2:5" s="59" customFormat="1" x14ac:dyDescent="0.2">
      <c r="B51" s="46" t="s">
        <v>181</v>
      </c>
      <c r="C51" s="46" t="s">
        <v>182</v>
      </c>
      <c r="D51" s="46" t="s">
        <v>183</v>
      </c>
      <c r="E51" s="46" t="s">
        <v>184</v>
      </c>
    </row>
    <row r="52" spans="2:5" x14ac:dyDescent="0.2">
      <c r="B52" s="46" t="s">
        <v>187</v>
      </c>
      <c r="C52" s="46" t="s">
        <v>58</v>
      </c>
      <c r="D52" s="46" t="s">
        <v>185</v>
      </c>
      <c r="E52" s="47" t="s">
        <v>186</v>
      </c>
    </row>
    <row r="53" spans="2:5" x14ac:dyDescent="0.2">
      <c r="B53" s="46" t="s">
        <v>188</v>
      </c>
      <c r="C53" s="47" t="s">
        <v>192</v>
      </c>
      <c r="D53" s="47" t="s">
        <v>193</v>
      </c>
      <c r="E53" s="47" t="s">
        <v>194</v>
      </c>
    </row>
    <row r="54" spans="2:5" ht="38.25" x14ac:dyDescent="0.2">
      <c r="B54" s="46" t="s">
        <v>191</v>
      </c>
      <c r="C54" s="47" t="s">
        <v>180</v>
      </c>
      <c r="D54" s="47" t="s">
        <v>189</v>
      </c>
      <c r="E54" s="47" t="s">
        <v>190</v>
      </c>
    </row>
    <row r="55" spans="2:5" ht="39.75" customHeight="1" x14ac:dyDescent="0.2">
      <c r="B55" s="46" t="s">
        <v>195</v>
      </c>
      <c r="C55" s="47" t="s">
        <v>31</v>
      </c>
      <c r="D55" s="47" t="s">
        <v>198</v>
      </c>
      <c r="E55" s="47" t="s">
        <v>200</v>
      </c>
    </row>
    <row r="56" spans="2:5" ht="102" x14ac:dyDescent="0.2">
      <c r="B56" s="46" t="s">
        <v>201</v>
      </c>
      <c r="C56" s="54" t="s">
        <v>196</v>
      </c>
      <c r="D56" s="54" t="s">
        <v>197</v>
      </c>
      <c r="E56" s="54" t="s">
        <v>199</v>
      </c>
    </row>
    <row r="57" spans="2:5" ht="25.5" x14ac:dyDescent="0.2">
      <c r="B57" s="46" t="s">
        <v>205</v>
      </c>
      <c r="C57" s="54" t="s">
        <v>202</v>
      </c>
      <c r="D57" s="54" t="s">
        <v>204</v>
      </c>
      <c r="E57" s="54" t="s">
        <v>203</v>
      </c>
    </row>
    <row r="58" spans="2:5" ht="51" x14ac:dyDescent="0.2">
      <c r="B58" s="46" t="s">
        <v>206</v>
      </c>
      <c r="C58" s="54" t="s">
        <v>208</v>
      </c>
      <c r="D58" s="54" t="s">
        <v>210</v>
      </c>
      <c r="E58" s="54" t="s">
        <v>209</v>
      </c>
    </row>
    <row r="59" spans="2:5" ht="38.25" x14ac:dyDescent="0.2">
      <c r="B59" s="46" t="s">
        <v>207</v>
      </c>
      <c r="C59" s="54" t="s">
        <v>213</v>
      </c>
      <c r="D59" s="54" t="s">
        <v>214</v>
      </c>
      <c r="E59" s="54" t="s">
        <v>215</v>
      </c>
    </row>
    <row r="60" spans="2:5" ht="89.25" x14ac:dyDescent="0.2">
      <c r="B60" s="46" t="s">
        <v>216</v>
      </c>
      <c r="C60" s="54" t="s">
        <v>217</v>
      </c>
      <c r="D60" s="54" t="s">
        <v>218</v>
      </c>
      <c r="E60" s="54" t="s">
        <v>219</v>
      </c>
    </row>
    <row r="61" spans="2:5" x14ac:dyDescent="0.2">
      <c r="B61" s="46"/>
      <c r="C61" s="54"/>
      <c r="D61" s="54"/>
      <c r="E61" s="54"/>
    </row>
    <row r="62" spans="2:5" x14ac:dyDescent="0.2">
      <c r="B62" s="46" t="s">
        <v>166</v>
      </c>
      <c r="C62" s="54" t="s">
        <v>167</v>
      </c>
      <c r="D62" s="54" t="s">
        <v>168</v>
      </c>
      <c r="E62" s="54" t="s">
        <v>169</v>
      </c>
    </row>
    <row r="63" spans="2:5" x14ac:dyDescent="0.2">
      <c r="B63" s="46" t="s">
        <v>170</v>
      </c>
      <c r="C63" s="54" t="s">
        <v>0</v>
      </c>
      <c r="D63" s="54" t="s">
        <v>171</v>
      </c>
      <c r="E63" s="54" t="s">
        <v>172</v>
      </c>
    </row>
    <row r="64" spans="2:5" x14ac:dyDescent="0.2">
      <c r="B64" s="46" t="s">
        <v>173</v>
      </c>
      <c r="C64" s="54" t="s">
        <v>142</v>
      </c>
      <c r="D64" s="54" t="s">
        <v>177</v>
      </c>
      <c r="E64" s="54" t="s">
        <v>177</v>
      </c>
    </row>
    <row r="65" spans="2:5" x14ac:dyDescent="0.2">
      <c r="B65" s="46" t="s">
        <v>174</v>
      </c>
      <c r="C65" s="54" t="s">
        <v>141</v>
      </c>
      <c r="D65" s="54" t="s">
        <v>175</v>
      </c>
      <c r="E65" s="54" t="s">
        <v>176</v>
      </c>
    </row>
    <row r="66" spans="2:5" ht="38.25" x14ac:dyDescent="0.2">
      <c r="B66" s="46" t="s">
        <v>158</v>
      </c>
      <c r="C66" s="54" t="s">
        <v>159</v>
      </c>
      <c r="D66" s="54" t="s">
        <v>160</v>
      </c>
      <c r="E66" s="54" t="s">
        <v>161</v>
      </c>
    </row>
    <row r="67" spans="2:5" ht="25.5" x14ac:dyDescent="0.2">
      <c r="B67" s="46" t="s">
        <v>146</v>
      </c>
      <c r="C67" s="54" t="s">
        <v>139</v>
      </c>
      <c r="D67" s="54" t="s">
        <v>147</v>
      </c>
      <c r="E67" s="54" t="s">
        <v>148</v>
      </c>
    </row>
    <row r="68" spans="2:5" ht="25.5" x14ac:dyDescent="0.2">
      <c r="B68" s="46" t="s">
        <v>149</v>
      </c>
      <c r="C68" s="54" t="s">
        <v>140</v>
      </c>
      <c r="D68" s="54" t="s">
        <v>150</v>
      </c>
      <c r="E68" s="54" t="s">
        <v>151</v>
      </c>
    </row>
    <row r="69" spans="2:5" x14ac:dyDescent="0.2">
      <c r="B69" s="46" t="s">
        <v>152</v>
      </c>
      <c r="C69" s="54" t="s">
        <v>178</v>
      </c>
      <c r="D69" s="54" t="s">
        <v>179</v>
      </c>
      <c r="E69" s="54" t="s">
        <v>156</v>
      </c>
    </row>
    <row r="70" spans="2:5" ht="25.5" x14ac:dyDescent="0.2">
      <c r="B70" s="46" t="s">
        <v>153</v>
      </c>
      <c r="C70" s="54" t="s">
        <v>157</v>
      </c>
      <c r="D70" s="54" t="s">
        <v>154</v>
      </c>
      <c r="E70" s="54" t="s">
        <v>155</v>
      </c>
    </row>
    <row r="71" spans="2:5" s="59" customFormat="1" x14ac:dyDescent="0.2">
      <c r="B71" s="46" t="s">
        <v>357</v>
      </c>
      <c r="C71" s="54" t="s">
        <v>359</v>
      </c>
      <c r="D71" s="54" t="s">
        <v>358</v>
      </c>
      <c r="E71" s="54" t="s">
        <v>360</v>
      </c>
    </row>
    <row r="72" spans="2:5" s="59" customFormat="1" x14ac:dyDescent="0.2">
      <c r="B72" s="63"/>
      <c r="C72" s="64"/>
      <c r="D72" s="64"/>
      <c r="E72" s="64"/>
    </row>
    <row r="74" spans="2:5" ht="22.5" customHeight="1" x14ac:dyDescent="0.2">
      <c r="B74" s="58" t="s">
        <v>222</v>
      </c>
      <c r="C74" s="58" t="s">
        <v>220</v>
      </c>
      <c r="D74" s="58" t="s">
        <v>309</v>
      </c>
      <c r="E74" s="58" t="s">
        <v>221</v>
      </c>
    </row>
    <row r="75" spans="2:5" ht="25.5" x14ac:dyDescent="0.2">
      <c r="B75" s="46" t="s">
        <v>230</v>
      </c>
      <c r="C75" s="47" t="s">
        <v>277</v>
      </c>
      <c r="D75" s="47" t="s">
        <v>276</v>
      </c>
      <c r="E75" s="47" t="s">
        <v>276</v>
      </c>
    </row>
    <row r="76" spans="2:5" x14ac:dyDescent="0.2">
      <c r="B76" s="46" t="s">
        <v>231</v>
      </c>
      <c r="C76" s="46" t="s">
        <v>225</v>
      </c>
      <c r="D76" s="46" t="s">
        <v>224</v>
      </c>
      <c r="E76" s="46" t="s">
        <v>224</v>
      </c>
    </row>
    <row r="77" spans="2:5" x14ac:dyDescent="0.2">
      <c r="B77" s="46" t="s">
        <v>232</v>
      </c>
      <c r="C77" s="46" t="s">
        <v>227</v>
      </c>
      <c r="D77" s="46" t="s">
        <v>226</v>
      </c>
      <c r="E77" s="46" t="s">
        <v>226</v>
      </c>
    </row>
    <row r="78" spans="2:5" x14ac:dyDescent="0.2">
      <c r="B78" s="46" t="s">
        <v>233</v>
      </c>
      <c r="C78" s="46" t="s">
        <v>228</v>
      </c>
      <c r="D78" s="46" t="s">
        <v>229</v>
      </c>
      <c r="E78" s="46" t="s">
        <v>229</v>
      </c>
    </row>
    <row r="79" spans="2:5" x14ac:dyDescent="0.2">
      <c r="B79" s="46" t="s">
        <v>234</v>
      </c>
      <c r="C79" s="46" t="s">
        <v>289</v>
      </c>
      <c r="D79" s="46" t="s">
        <v>8</v>
      </c>
      <c r="E79" s="46" t="s">
        <v>8</v>
      </c>
    </row>
    <row r="80" spans="2:5" x14ac:dyDescent="0.2">
      <c r="B80" s="46" t="s">
        <v>235</v>
      </c>
      <c r="C80" s="46" t="s">
        <v>1</v>
      </c>
      <c r="D80" s="46" t="s">
        <v>260</v>
      </c>
      <c r="E80" s="46" t="s">
        <v>261</v>
      </c>
    </row>
    <row r="81" spans="2:5" x14ac:dyDescent="0.2">
      <c r="B81" s="46" t="s">
        <v>236</v>
      </c>
      <c r="C81" s="46" t="s">
        <v>258</v>
      </c>
      <c r="D81" s="46" t="s">
        <v>266</v>
      </c>
      <c r="E81" s="46" t="s">
        <v>257</v>
      </c>
    </row>
    <row r="82" spans="2:5" x14ac:dyDescent="0.2">
      <c r="B82" s="46" t="s">
        <v>237</v>
      </c>
      <c r="C82" s="46" t="s">
        <v>262</v>
      </c>
      <c r="D82" s="46" t="s">
        <v>263</v>
      </c>
      <c r="E82" s="46" t="s">
        <v>259</v>
      </c>
    </row>
    <row r="83" spans="2:5" x14ac:dyDescent="0.2">
      <c r="B83" s="46" t="s">
        <v>238</v>
      </c>
      <c r="C83" s="46" t="s">
        <v>265</v>
      </c>
      <c r="D83" s="46" t="s">
        <v>267</v>
      </c>
      <c r="E83" s="46" t="s">
        <v>264</v>
      </c>
    </row>
    <row r="84" spans="2:5" x14ac:dyDescent="0.2">
      <c r="B84" s="46" t="s">
        <v>239</v>
      </c>
      <c r="C84" s="46" t="str">
        <f>"Exposure Volumen in Mio " &amp; SST_Curr</f>
        <v>Exposure Volumen in Mio CHF</v>
      </c>
      <c r="D84" s="46" t="str">
        <f>"Exposure volume in Mio " &amp; SST_Curr</f>
        <v>Exposure volume in Mio CHF</v>
      </c>
      <c r="E84" s="46" t="str">
        <f>"Exposure volume in m " &amp; SST_Curr</f>
        <v>Exposure volume in m CHF</v>
      </c>
    </row>
    <row r="85" spans="2:5" x14ac:dyDescent="0.2">
      <c r="B85" s="46" t="s">
        <v>240</v>
      </c>
      <c r="C85" s="46" t="s">
        <v>269</v>
      </c>
      <c r="D85" s="46" t="s">
        <v>275</v>
      </c>
      <c r="E85" s="46" t="s">
        <v>268</v>
      </c>
    </row>
    <row r="86" spans="2:5" x14ac:dyDescent="0.2">
      <c r="B86" s="46" t="s">
        <v>241</v>
      </c>
      <c r="C86" s="46" t="s">
        <v>271</v>
      </c>
      <c r="D86" s="46" t="s">
        <v>270</v>
      </c>
      <c r="E86" s="46" t="s">
        <v>270</v>
      </c>
    </row>
    <row r="87" spans="2:5" x14ac:dyDescent="0.2">
      <c r="B87" s="46" t="s">
        <v>242</v>
      </c>
      <c r="C87" s="46" t="s">
        <v>274</v>
      </c>
      <c r="D87" s="46" t="s">
        <v>272</v>
      </c>
      <c r="E87" s="46" t="s">
        <v>272</v>
      </c>
    </row>
    <row r="88" spans="2:5" x14ac:dyDescent="0.2">
      <c r="B88" s="46" t="s">
        <v>243</v>
      </c>
      <c r="C88" s="46" t="s">
        <v>32</v>
      </c>
      <c r="D88" s="46" t="s">
        <v>273</v>
      </c>
      <c r="E88" s="46" t="s">
        <v>32</v>
      </c>
    </row>
    <row r="89" spans="2:5" x14ac:dyDescent="0.2">
      <c r="B89" s="46" t="s">
        <v>244</v>
      </c>
      <c r="C89" s="46" t="s">
        <v>338</v>
      </c>
      <c r="D89" s="46" t="s">
        <v>41</v>
      </c>
      <c r="E89" s="46" t="s">
        <v>41</v>
      </c>
    </row>
    <row r="90" spans="2:5" x14ac:dyDescent="0.2">
      <c r="B90" s="46" t="s">
        <v>245</v>
      </c>
      <c r="C90" s="46" t="s">
        <v>79</v>
      </c>
      <c r="D90" s="46" t="s">
        <v>3</v>
      </c>
      <c r="E90" s="46" t="s">
        <v>3</v>
      </c>
    </row>
    <row r="91" spans="2:5" x14ac:dyDescent="0.2">
      <c r="B91" s="46" t="s">
        <v>246</v>
      </c>
      <c r="C91" s="46" t="s">
        <v>80</v>
      </c>
      <c r="D91" s="46" t="s">
        <v>4</v>
      </c>
      <c r="E91" s="46" t="s">
        <v>4</v>
      </c>
    </row>
    <row r="92" spans="2:5" x14ac:dyDescent="0.2">
      <c r="B92" s="46" t="s">
        <v>247</v>
      </c>
      <c r="C92" s="46" t="s">
        <v>302</v>
      </c>
      <c r="D92" s="46" t="s">
        <v>7</v>
      </c>
      <c r="E92" s="46" t="s">
        <v>7</v>
      </c>
    </row>
    <row r="93" spans="2:5" x14ac:dyDescent="0.2">
      <c r="B93" s="46" t="s">
        <v>248</v>
      </c>
      <c r="C93" s="46" t="s">
        <v>303</v>
      </c>
      <c r="D93" s="46" t="s">
        <v>278</v>
      </c>
      <c r="E93" s="46" t="s">
        <v>278</v>
      </c>
    </row>
    <row r="94" spans="2:5" x14ac:dyDescent="0.2">
      <c r="B94" s="46" t="s">
        <v>249</v>
      </c>
      <c r="C94" s="46" t="s">
        <v>6</v>
      </c>
      <c r="D94" s="46" t="s">
        <v>6</v>
      </c>
      <c r="E94" s="46" t="s">
        <v>6</v>
      </c>
    </row>
    <row r="95" spans="2:5" x14ac:dyDescent="0.2">
      <c r="B95" s="46" t="s">
        <v>250</v>
      </c>
      <c r="C95" s="46" t="s">
        <v>304</v>
      </c>
      <c r="D95" s="46" t="s">
        <v>279</v>
      </c>
      <c r="E95" s="46" t="s">
        <v>279</v>
      </c>
    </row>
    <row r="96" spans="2:5" x14ac:dyDescent="0.2">
      <c r="B96" s="46" t="s">
        <v>251</v>
      </c>
      <c r="C96" s="46" t="s">
        <v>282</v>
      </c>
      <c r="D96" s="46" t="s">
        <v>13</v>
      </c>
      <c r="E96" s="46" t="s">
        <v>13</v>
      </c>
    </row>
    <row r="97" spans="2:5" ht="25.5" x14ac:dyDescent="0.2">
      <c r="B97" s="46" t="s">
        <v>252</v>
      </c>
      <c r="C97" s="47" t="s">
        <v>281</v>
      </c>
      <c r="D97" s="46" t="s">
        <v>12</v>
      </c>
      <c r="E97" s="46" t="s">
        <v>12</v>
      </c>
    </row>
    <row r="98" spans="2:5" x14ac:dyDescent="0.2">
      <c r="B98" s="46" t="s">
        <v>253</v>
      </c>
      <c r="C98" s="46" t="s">
        <v>280</v>
      </c>
      <c r="D98" s="46" t="s">
        <v>9</v>
      </c>
      <c r="E98" s="46" t="s">
        <v>9</v>
      </c>
    </row>
    <row r="99" spans="2:5" x14ac:dyDescent="0.2">
      <c r="B99" s="46" t="s">
        <v>254</v>
      </c>
      <c r="C99" s="46" t="s">
        <v>283</v>
      </c>
      <c r="D99" s="46" t="s">
        <v>10</v>
      </c>
      <c r="E99" s="46" t="s">
        <v>10</v>
      </c>
    </row>
    <row r="100" spans="2:5" x14ac:dyDescent="0.2">
      <c r="B100" s="46" t="s">
        <v>255</v>
      </c>
      <c r="C100" s="46"/>
      <c r="D100" s="46"/>
      <c r="E100" s="46"/>
    </row>
    <row r="101" spans="2:5" x14ac:dyDescent="0.2">
      <c r="B101" s="46" t="s">
        <v>256</v>
      </c>
      <c r="C101" s="46"/>
      <c r="D101" s="46"/>
      <c r="E101" s="46"/>
    </row>
    <row r="102" spans="2:5" x14ac:dyDescent="0.2">
      <c r="B102" s="46"/>
      <c r="C102" s="46"/>
      <c r="D102" s="46"/>
      <c r="E102" s="46"/>
    </row>
    <row r="103" spans="2:5" x14ac:dyDescent="0.2">
      <c r="B103" s="46"/>
      <c r="C103" s="46"/>
      <c r="D103" s="46"/>
      <c r="E103" s="46"/>
    </row>
    <row r="104" spans="2:5" ht="23.25" customHeight="1" x14ac:dyDescent="0.2">
      <c r="B104" s="58" t="s">
        <v>286</v>
      </c>
      <c r="C104" s="58" t="s">
        <v>284</v>
      </c>
      <c r="D104" s="58" t="s">
        <v>310</v>
      </c>
      <c r="E104" s="58" t="s">
        <v>285</v>
      </c>
    </row>
    <row r="105" spans="2:5" x14ac:dyDescent="0.2">
      <c r="B105" s="46" t="s">
        <v>287</v>
      </c>
      <c r="C105" s="46" t="s">
        <v>42</v>
      </c>
      <c r="D105" s="46" t="s">
        <v>42</v>
      </c>
      <c r="E105" s="46" t="s">
        <v>42</v>
      </c>
    </row>
    <row r="106" spans="2:5" x14ac:dyDescent="0.2">
      <c r="B106" s="46" t="s">
        <v>288</v>
      </c>
      <c r="C106" s="46" t="s">
        <v>292</v>
      </c>
      <c r="D106" s="46" t="s">
        <v>291</v>
      </c>
      <c r="E106" s="46" t="s">
        <v>290</v>
      </c>
    </row>
    <row r="107" spans="2:5" x14ac:dyDescent="0.2">
      <c r="B107" s="46" t="s">
        <v>294</v>
      </c>
      <c r="C107" s="46" t="s">
        <v>296</v>
      </c>
      <c r="D107" s="46" t="s">
        <v>295</v>
      </c>
      <c r="E107" s="46" t="s">
        <v>293</v>
      </c>
    </row>
    <row r="108" spans="2:5" x14ac:dyDescent="0.2">
      <c r="B108" s="46" t="s">
        <v>298</v>
      </c>
      <c r="C108" s="46" t="s">
        <v>25</v>
      </c>
      <c r="D108" s="46" t="s">
        <v>25</v>
      </c>
      <c r="E108" s="46" t="s">
        <v>25</v>
      </c>
    </row>
    <row r="109" spans="2:5" x14ac:dyDescent="0.2">
      <c r="B109" s="46" t="s">
        <v>299</v>
      </c>
      <c r="C109" s="46" t="s">
        <v>297</v>
      </c>
      <c r="D109" s="46" t="s">
        <v>301</v>
      </c>
      <c r="E109" s="46" t="s">
        <v>300</v>
      </c>
    </row>
    <row r="110" spans="2:5" x14ac:dyDescent="0.2">
      <c r="B110" s="46"/>
      <c r="C110" s="46"/>
      <c r="D110" s="46"/>
      <c r="E110" s="46"/>
    </row>
    <row r="111" spans="2:5" x14ac:dyDescent="0.2">
      <c r="B111" s="46"/>
      <c r="C111" s="46"/>
      <c r="D111" s="46"/>
      <c r="E111" s="46"/>
    </row>
    <row r="112" spans="2:5" x14ac:dyDescent="0.2">
      <c r="B112" s="46"/>
      <c r="C112" s="46"/>
      <c r="D112" s="46"/>
      <c r="E112" s="46"/>
    </row>
    <row r="113" spans="1:8" x14ac:dyDescent="0.2">
      <c r="B113" s="58" t="s">
        <v>305</v>
      </c>
      <c r="C113" s="58" t="s">
        <v>307</v>
      </c>
      <c r="D113" s="58" t="s">
        <v>308</v>
      </c>
      <c r="E113" s="58" t="s">
        <v>308</v>
      </c>
    </row>
    <row r="114" spans="1:8" ht="25.5" x14ac:dyDescent="0.2">
      <c r="B114" s="46" t="s">
        <v>313</v>
      </c>
      <c r="C114" s="47" t="s">
        <v>277</v>
      </c>
      <c r="D114" s="47" t="s">
        <v>276</v>
      </c>
      <c r="E114" s="47" t="s">
        <v>276</v>
      </c>
    </row>
    <row r="115" spans="1:8" x14ac:dyDescent="0.2">
      <c r="B115" s="46" t="s">
        <v>315</v>
      </c>
      <c r="C115" s="46" t="s">
        <v>335</v>
      </c>
      <c r="D115" s="46" t="s">
        <v>354</v>
      </c>
      <c r="E115" s="46" t="s">
        <v>336</v>
      </c>
    </row>
    <row r="116" spans="1:8" x14ac:dyDescent="0.2">
      <c r="B116" s="46" t="s">
        <v>316</v>
      </c>
      <c r="C116" s="46" t="s">
        <v>349</v>
      </c>
      <c r="D116" s="46" t="s">
        <v>127</v>
      </c>
      <c r="E116" s="46" t="s">
        <v>127</v>
      </c>
    </row>
    <row r="117" spans="1:8" x14ac:dyDescent="0.2">
      <c r="B117" s="46" t="s">
        <v>317</v>
      </c>
      <c r="C117" s="46" t="s">
        <v>350</v>
      </c>
      <c r="D117" s="46" t="s">
        <v>22</v>
      </c>
      <c r="E117" s="46" t="s">
        <v>22</v>
      </c>
    </row>
    <row r="118" spans="1:8" x14ac:dyDescent="0.2">
      <c r="B118" s="46" t="s">
        <v>318</v>
      </c>
      <c r="C118" s="46" t="s">
        <v>32</v>
      </c>
      <c r="D118" s="46" t="s">
        <v>273</v>
      </c>
      <c r="E118" s="46" t="s">
        <v>32</v>
      </c>
    </row>
    <row r="119" spans="1:8" x14ac:dyDescent="0.2">
      <c r="B119" s="46" t="s">
        <v>319</v>
      </c>
      <c r="C119" s="46" t="s">
        <v>351</v>
      </c>
      <c r="D119" s="46" t="s">
        <v>33</v>
      </c>
      <c r="E119" s="46" t="s">
        <v>33</v>
      </c>
    </row>
    <row r="120" spans="1:8" x14ac:dyDescent="0.2">
      <c r="B120" s="46" t="s">
        <v>320</v>
      </c>
      <c r="C120" s="46" t="s">
        <v>355</v>
      </c>
      <c r="D120" s="46" t="s">
        <v>341</v>
      </c>
      <c r="E120" s="46" t="s">
        <v>341</v>
      </c>
    </row>
    <row r="121" spans="1:8" x14ac:dyDescent="0.2">
      <c r="B121" s="46" t="s">
        <v>321</v>
      </c>
      <c r="C121" s="46" t="s">
        <v>356</v>
      </c>
      <c r="D121" s="46" t="s">
        <v>342</v>
      </c>
      <c r="E121" s="46" t="s">
        <v>342</v>
      </c>
      <c r="H121" s="59"/>
    </row>
    <row r="122" spans="1:8" x14ac:dyDescent="0.2">
      <c r="B122" s="46" t="s">
        <v>322</v>
      </c>
      <c r="C122" s="46" t="s">
        <v>352</v>
      </c>
      <c r="D122" s="46" t="s">
        <v>343</v>
      </c>
      <c r="E122" s="46" t="s">
        <v>343</v>
      </c>
      <c r="H122" s="59"/>
    </row>
    <row r="123" spans="1:8" x14ac:dyDescent="0.2">
      <c r="B123" s="46" t="s">
        <v>345</v>
      </c>
      <c r="C123" s="46" t="s">
        <v>353</v>
      </c>
      <c r="D123" s="46" t="s">
        <v>344</v>
      </c>
      <c r="E123" s="46" t="s">
        <v>344</v>
      </c>
      <c r="H123" s="59"/>
    </row>
    <row r="124" spans="1:8" x14ac:dyDescent="0.2">
      <c r="B124" s="46" t="s">
        <v>346</v>
      </c>
      <c r="C124" s="46" t="s">
        <v>340</v>
      </c>
      <c r="D124" s="46" t="s">
        <v>339</v>
      </c>
      <c r="E124" s="46" t="s">
        <v>339</v>
      </c>
      <c r="H124" s="59"/>
    </row>
    <row r="125" spans="1:8" x14ac:dyDescent="0.2">
      <c r="A125" s="59"/>
      <c r="B125" s="46" t="s">
        <v>347</v>
      </c>
      <c r="C125" s="46"/>
      <c r="D125" s="46"/>
      <c r="E125" s="46"/>
      <c r="H125" s="59"/>
    </row>
    <row r="126" spans="1:8" x14ac:dyDescent="0.2">
      <c r="A126" s="59"/>
      <c r="B126" s="46" t="s">
        <v>348</v>
      </c>
      <c r="C126" s="46"/>
      <c r="D126" s="46"/>
      <c r="E126" s="46"/>
      <c r="H126" s="59"/>
    </row>
    <row r="127" spans="1:8" x14ac:dyDescent="0.2">
      <c r="B127" s="46"/>
      <c r="C127" s="46"/>
      <c r="D127" s="46"/>
      <c r="E127" s="46"/>
      <c r="H127" s="59"/>
    </row>
    <row r="128" spans="1:8" x14ac:dyDescent="0.2">
      <c r="B128" s="58" t="s">
        <v>306</v>
      </c>
      <c r="C128" s="58" t="s">
        <v>312</v>
      </c>
      <c r="D128" s="58"/>
      <c r="E128" s="58" t="s">
        <v>311</v>
      </c>
      <c r="H128" s="59"/>
    </row>
    <row r="129" spans="2:8" x14ac:dyDescent="0.2">
      <c r="B129" s="46" t="s">
        <v>314</v>
      </c>
      <c r="C129" s="46" t="s">
        <v>130</v>
      </c>
      <c r="D129" s="46" t="s">
        <v>130</v>
      </c>
      <c r="E129" s="46" t="s">
        <v>130</v>
      </c>
    </row>
    <row r="130" spans="2:8" x14ac:dyDescent="0.2">
      <c r="B130" s="46" t="s">
        <v>323</v>
      </c>
      <c r="C130" s="46" t="s">
        <v>337</v>
      </c>
      <c r="D130" s="46" t="s">
        <v>43</v>
      </c>
      <c r="E130" s="46" t="s">
        <v>43</v>
      </c>
      <c r="H130" s="59"/>
    </row>
    <row r="131" spans="2:8" x14ac:dyDescent="0.2">
      <c r="B131" s="46" t="s">
        <v>324</v>
      </c>
      <c r="C131" s="46"/>
      <c r="D131" s="46"/>
      <c r="E131" s="46"/>
      <c r="H131" s="59"/>
    </row>
    <row r="132" spans="2:8" x14ac:dyDescent="0.2">
      <c r="B132" s="46" t="s">
        <v>325</v>
      </c>
      <c r="C132" s="46"/>
      <c r="D132" s="46"/>
      <c r="E132" s="46"/>
    </row>
    <row r="133" spans="2:8" x14ac:dyDescent="0.2">
      <c r="B133" s="46" t="s">
        <v>326</v>
      </c>
      <c r="C133" s="46"/>
      <c r="D133" s="46"/>
      <c r="E133" s="46"/>
    </row>
    <row r="134" spans="2:8" x14ac:dyDescent="0.2">
      <c r="B134" s="46" t="s">
        <v>327</v>
      </c>
      <c r="C134" s="46"/>
      <c r="D134" s="46"/>
      <c r="E134" s="46"/>
    </row>
    <row r="135" spans="2:8" x14ac:dyDescent="0.2">
      <c r="B135" s="46" t="s">
        <v>328</v>
      </c>
      <c r="C135" s="46"/>
      <c r="D135" s="46"/>
      <c r="E135" s="46"/>
    </row>
    <row r="136" spans="2:8" x14ac:dyDescent="0.2">
      <c r="B136" s="46" t="s">
        <v>329</v>
      </c>
      <c r="C136" s="46"/>
      <c r="D136" s="46"/>
      <c r="E136" s="46"/>
    </row>
    <row r="137" spans="2:8" x14ac:dyDescent="0.2">
      <c r="B137" s="46" t="s">
        <v>330</v>
      </c>
      <c r="C137" s="46"/>
      <c r="D137" s="46"/>
      <c r="E137" s="46"/>
    </row>
    <row r="138" spans="2:8" x14ac:dyDescent="0.2">
      <c r="B138" s="46" t="s">
        <v>331</v>
      </c>
      <c r="C138" s="46"/>
      <c r="D138" s="46"/>
      <c r="E138" s="46"/>
    </row>
    <row r="139" spans="2:8" x14ac:dyDescent="0.2">
      <c r="B139" s="46" t="s">
        <v>332</v>
      </c>
      <c r="C139" s="46"/>
      <c r="D139" s="46"/>
      <c r="E139" s="46"/>
    </row>
    <row r="140" spans="2:8" x14ac:dyDescent="0.2">
      <c r="B140" s="46" t="s">
        <v>333</v>
      </c>
      <c r="C140" s="46"/>
      <c r="D140" s="46"/>
      <c r="E140" s="46"/>
    </row>
    <row r="141" spans="2:8" x14ac:dyDescent="0.2">
      <c r="B141" s="46" t="s">
        <v>334</v>
      </c>
      <c r="C141" s="46"/>
      <c r="D141" s="46"/>
      <c r="E141" s="4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A2D3EE"/>
  </sheetPr>
  <dimension ref="A1:Z158"/>
  <sheetViews>
    <sheetView showGridLines="0" zoomScale="85" zoomScaleNormal="85" workbookViewId="0">
      <selection activeCell="B1" sqref="B1"/>
    </sheetView>
  </sheetViews>
  <sheetFormatPr defaultColWidth="9.140625" defaultRowHeight="12.75" x14ac:dyDescent="0.2"/>
  <cols>
    <col min="1" max="2" width="10" customWidth="1"/>
    <col min="3" max="3" width="8.42578125" customWidth="1"/>
    <col min="4" max="14" width="17.42578125" customWidth="1"/>
    <col min="15" max="15" width="15.7109375" customWidth="1"/>
    <col min="20" max="20" width="14.85546875" customWidth="1"/>
    <col min="21" max="21" width="15.28515625" customWidth="1"/>
    <col min="23" max="23" width="14" customWidth="1"/>
    <col min="25" max="25" width="13.42578125" customWidth="1"/>
  </cols>
  <sheetData>
    <row r="1" spans="1:26" s="13" customFormat="1" ht="20.100000000000001" customHeight="1" x14ac:dyDescent="0.2">
      <c r="A1" s="33">
        <f ca="1">_xlfn.SHEET()</f>
        <v>3</v>
      </c>
      <c r="B1" s="12" t="str">
        <f>VLOOKUP("T.03.01",Translation,LanguageNo+1,FALSE)</f>
        <v>Retrospektive Proportionale Rückversicherung oder Retrozession</v>
      </c>
    </row>
    <row r="2" spans="1:26" x14ac:dyDescent="0.2">
      <c r="B2" t="str">
        <f>Intro_Passive_RI!$D$5</f>
        <v>Muster-Gesellschaft</v>
      </c>
    </row>
    <row r="4" spans="1:26" s="9" customFormat="1" ht="18" customHeight="1" x14ac:dyDescent="0.2">
      <c r="B4" s="26" t="str">
        <f>VLOOKUP("T.03.02",Translation,LanguageNo+1,FALSE)</f>
        <v>Retrospektive Coverages (newly incepted in der SST - Einjahresperiode)</v>
      </c>
      <c r="C4" s="26"/>
      <c r="D4" s="26"/>
      <c r="E4" s="26"/>
      <c r="F4" s="26"/>
      <c r="G4" s="26"/>
      <c r="H4" s="26"/>
      <c r="I4" s="26"/>
      <c r="J4" s="26"/>
      <c r="K4" s="26"/>
      <c r="L4" s="26"/>
      <c r="M4" s="26"/>
      <c r="N4" s="26"/>
      <c r="O4" s="26"/>
      <c r="P4" s="26"/>
      <c r="Q4" s="26"/>
      <c r="R4" s="26"/>
      <c r="S4" s="26"/>
      <c r="T4" s="26"/>
      <c r="U4" s="26"/>
      <c r="V4" s="26"/>
      <c r="W4" s="26"/>
      <c r="X4" s="26"/>
      <c r="Y4" s="26"/>
      <c r="Z4" s="26"/>
    </row>
    <row r="5" spans="1:26" s="9" customFormat="1" x14ac:dyDescent="0.2"/>
    <row r="6" spans="1:26" s="9" customFormat="1" ht="24" customHeight="1" x14ac:dyDescent="0.2">
      <c r="B6" s="73" t="str">
        <f>VLOOKUP("T.03.03",Translation,LanguageNo+1,FALSE)</f>
        <v>Vertragsinformation</v>
      </c>
      <c r="C6" s="74" t="str">
        <f t="shared" ref="C6:K6" si="0">VLOOKUP("T.03.02",Translation,LanguageNo+1,FALSE)</f>
        <v>Retrospektive Coverages (newly incepted in der SST - Einjahresperiode)</v>
      </c>
      <c r="D6" s="74" t="str">
        <f t="shared" si="0"/>
        <v>Retrospektive Coverages (newly incepted in der SST - Einjahresperiode)</v>
      </c>
      <c r="E6" s="74" t="str">
        <f t="shared" si="0"/>
        <v>Retrospektive Coverages (newly incepted in der SST - Einjahresperiode)</v>
      </c>
      <c r="F6" s="74" t="str">
        <f t="shared" si="0"/>
        <v>Retrospektive Coverages (newly incepted in der SST - Einjahresperiode)</v>
      </c>
      <c r="G6" s="74" t="str">
        <f t="shared" si="0"/>
        <v>Retrospektive Coverages (newly incepted in der SST - Einjahresperiode)</v>
      </c>
      <c r="H6" s="74" t="str">
        <f t="shared" si="0"/>
        <v>Retrospektive Coverages (newly incepted in der SST - Einjahresperiode)</v>
      </c>
      <c r="I6" s="74" t="str">
        <f t="shared" si="0"/>
        <v>Retrospektive Coverages (newly incepted in der SST - Einjahresperiode)</v>
      </c>
      <c r="J6" s="74" t="str">
        <f t="shared" si="0"/>
        <v>Retrospektive Coverages (newly incepted in der SST - Einjahresperiode)</v>
      </c>
      <c r="K6" s="75" t="str">
        <f t="shared" si="0"/>
        <v>Retrospektive Coverages (newly incepted in der SST - Einjahresperiode)</v>
      </c>
      <c r="L6" s="76" t="str">
        <f>VLOOKUP("T.03.04",Translation,LanguageNo+1,FALSE)</f>
        <v>Vertragsdauer</v>
      </c>
      <c r="M6" s="77"/>
      <c r="N6" s="77" t="str">
        <f>VLOOKUP("T.03.05",Translation,LanguageNo+1,FALSE)</f>
        <v>Kostenstruktur</v>
      </c>
      <c r="O6" s="77"/>
      <c r="P6" s="77"/>
      <c r="Q6" s="77"/>
      <c r="R6" s="77"/>
      <c r="S6" s="77"/>
      <c r="T6" s="77"/>
      <c r="U6" s="77" t="str">
        <f>VLOOKUP("T.03.06",Translation,LanguageNo+1,FALSE)</f>
        <v>Schadenselbstbeteiligung</v>
      </c>
      <c r="V6" s="77"/>
      <c r="W6" s="77"/>
      <c r="X6" s="77"/>
      <c r="Y6" s="77"/>
      <c r="Z6" s="77"/>
    </row>
    <row r="7" spans="1:26" s="31" customFormat="1" ht="101.25" customHeight="1" x14ac:dyDescent="0.2">
      <c r="B7" s="32" t="str">
        <f>VLOOKUP("T.03.07",Translation,LanguageNo+1,FALSE)</f>
        <v>Sparte</v>
      </c>
      <c r="C7" s="32" t="str">
        <f>VLOOKUP("T.03.08",Translation,LanguageNo+1,FALSE)</f>
        <v>Nummer</v>
      </c>
      <c r="D7" s="32" t="str">
        <f>VLOOKUP("T.03.09",Translation,LanguageNo+1,FALSE)</f>
        <v>Versicherungsbranche</v>
      </c>
      <c r="E7" s="32" t="str">
        <f>VLOOKUP("T.03.10",Translation,LanguageNo+1,FALSE)</f>
        <v>Zugrundeliegendes Exposure (Rückstellungen)</v>
      </c>
      <c r="F7" s="32" t="str">
        <f>VLOOKUP("T.03.11",Translation,LanguageNo+1,FALSE)</f>
        <v>Exposure Volumen in Mio CHF</v>
      </c>
      <c r="G7" s="32" t="str">
        <f>VLOOKUP("T.03.12",Translation,LanguageNo+1,FALSE)</f>
        <v>Vertragsart</v>
      </c>
      <c r="H7" s="32" t="str">
        <f>VLOOKUP("T.03.13",Translation,LanguageNo+1,FALSE)</f>
        <v>Der Vertrag zieht vor dem Vertrag</v>
      </c>
      <c r="I7" s="32" t="str">
        <f>VLOOKUP("T.03.14",Translation,LanguageNo+1,FALSE)</f>
        <v>Zedierter Anteil</v>
      </c>
      <c r="J7" s="32" t="str">
        <f>VLOOKUP("T.03.15",Translation,LanguageNo+1,FALSE)</f>
        <v>Brokerage</v>
      </c>
      <c r="K7" s="32" t="str">
        <f>VLOOKUP("T.03.16",Translation,LanguageNo+1,FALSE)</f>
        <v>Gedeckte Schadenanfalljahre / Zeichnungsjahre</v>
      </c>
      <c r="L7" s="32" t="str">
        <f>VLOOKUP("T.03.17",Translation,LanguageNo+1,FALSE)</f>
        <v>Vertragsbeginn</v>
      </c>
      <c r="M7" s="32" t="str">
        <f>VLOOKUP("T.03.18",Translation,LanguageNo+1,FALSE)</f>
        <v>Vertragsende</v>
      </c>
      <c r="N7" s="32" t="str">
        <f>VLOOKUP("T.03.19",Translation,LanguageNo+1,FALSE)</f>
        <v>Fixe Kommission in %</v>
      </c>
      <c r="O7" s="32" t="str">
        <f>VLOOKUP("T.03.20",Translation,LanguageNo+1,FALSE)</f>
        <v>Minimale Kommission in %</v>
      </c>
      <c r="P7" s="32" t="str">
        <f>VLOOKUP("T.03.21",Translation,LanguageNo+1,FALSE)</f>
        <v>@ LR</v>
      </c>
      <c r="Q7" s="32" t="str">
        <f>VLOOKUP("T.03.22",Translation,LanguageNo+1,FALSE)</f>
        <v>Maximale Kommission in %</v>
      </c>
      <c r="R7" s="32" t="str">
        <f>VLOOKUP("T.03.21",Translation,LanguageNo+1,FALSE)</f>
        <v>@ LR</v>
      </c>
      <c r="S7" s="32" t="str">
        <f>VLOOKUP("T.03.23",Translation,LanguageNo+1,FALSE)</f>
        <v>Rückversicherungsmarge in %</v>
      </c>
      <c r="T7" s="32" t="str">
        <f>VLOOKUP("T.03.24",Translation,LanguageNo+1,FALSE)</f>
        <v>Gewinnbeteilung in % nach Berücksichtigung der Rückversicherungsmarge</v>
      </c>
      <c r="U7" s="32" t="str">
        <f>VLOOKUP("T.03.25",Translation,LanguageNo+1,FALSE)</f>
        <v>Selbstbehaltsanteil in % an den Schäden</v>
      </c>
      <c r="V7" s="32" t="str">
        <f>VLOOKUP("T.03.26",Translation,LanguageNo+1,FALSE)</f>
        <v>ab LR</v>
      </c>
      <c r="W7" s="32" t="str">
        <f>VLOOKUP("T.03.25",Translation,LanguageNo+1,FALSE)</f>
        <v>Selbstbehaltsanteil in % an den Schäden</v>
      </c>
      <c r="X7" s="32" t="str">
        <f>VLOOKUP("T.03.26",Translation,LanguageNo+1,FALSE)</f>
        <v>ab LR</v>
      </c>
      <c r="Y7" s="32" t="str">
        <f>VLOOKUP("T.03.25",Translation,LanguageNo+1,FALSE)</f>
        <v>Selbstbehaltsanteil in % an den Schäden</v>
      </c>
      <c r="Z7" s="32" t="str">
        <f>VLOOKUP("T.03.26",Translation,LanguageNo+1,FALSE)</f>
        <v>ab LR</v>
      </c>
    </row>
    <row r="8" spans="1:26" ht="38.25" x14ac:dyDescent="0.2">
      <c r="A8" s="34" t="s">
        <v>137</v>
      </c>
      <c r="B8" s="55" t="s">
        <v>2</v>
      </c>
      <c r="C8" s="35" t="str">
        <f>"A-" &amp; IF(D8&lt;&gt;"",0,"")</f>
        <v>A-0</v>
      </c>
      <c r="D8" s="20" t="s">
        <v>11</v>
      </c>
      <c r="E8" s="20" t="s">
        <v>37</v>
      </c>
      <c r="F8" s="21">
        <v>500</v>
      </c>
      <c r="G8" s="22" t="s">
        <v>38</v>
      </c>
      <c r="H8" s="21" t="s">
        <v>211</v>
      </c>
      <c r="I8" s="22">
        <v>0.5</v>
      </c>
      <c r="J8" s="23">
        <v>0</v>
      </c>
      <c r="K8" s="24" t="s">
        <v>45</v>
      </c>
      <c r="L8" s="24">
        <v>43101</v>
      </c>
      <c r="M8" s="24">
        <v>45291</v>
      </c>
      <c r="N8" s="21"/>
      <c r="O8" s="23"/>
      <c r="P8" s="23"/>
      <c r="Q8" s="23"/>
      <c r="R8" s="23"/>
      <c r="S8" s="23"/>
      <c r="T8" s="23"/>
      <c r="U8" s="23"/>
      <c r="V8" s="23"/>
      <c r="W8" s="21"/>
      <c r="X8" s="21"/>
      <c r="Y8" s="21"/>
      <c r="Z8" s="25"/>
    </row>
    <row r="9" spans="1:26" x14ac:dyDescent="0.2">
      <c r="B9" s="17"/>
      <c r="C9" s="36" t="str">
        <f>"A-" &amp;  IF(D9&lt;&gt;"",1,"")</f>
        <v>A-</v>
      </c>
      <c r="D9" s="19"/>
      <c r="E9" s="19"/>
      <c r="F9" s="19"/>
      <c r="G9" s="19"/>
      <c r="H9" s="19"/>
      <c r="I9" s="19"/>
      <c r="J9" s="19"/>
      <c r="K9" s="19"/>
      <c r="L9" s="40"/>
      <c r="M9" s="40"/>
      <c r="N9" s="19"/>
      <c r="O9" s="19"/>
      <c r="P9" s="19"/>
      <c r="Q9" s="19"/>
      <c r="R9" s="19"/>
      <c r="S9" s="19"/>
      <c r="T9" s="19"/>
      <c r="U9" s="19"/>
      <c r="V9" s="19"/>
      <c r="W9" s="19"/>
      <c r="X9" s="19"/>
      <c r="Y9" s="19"/>
      <c r="Z9" s="19"/>
    </row>
    <row r="10" spans="1:26" x14ac:dyDescent="0.2">
      <c r="B10" s="17"/>
      <c r="C10" s="37" t="str">
        <f>"A-" &amp; IF(D10&lt;&gt;"",C9+1,"")</f>
        <v>A-</v>
      </c>
      <c r="D10" s="17"/>
      <c r="E10" s="17"/>
      <c r="F10" s="17"/>
      <c r="G10" s="17"/>
      <c r="H10" s="17"/>
      <c r="I10" s="17"/>
      <c r="J10" s="17"/>
      <c r="K10" s="17"/>
      <c r="L10" s="39"/>
      <c r="M10" s="39"/>
      <c r="N10" s="17"/>
      <c r="O10" s="17"/>
      <c r="P10" s="17"/>
      <c r="Q10" s="17"/>
      <c r="R10" s="17"/>
      <c r="S10" s="17"/>
      <c r="T10" s="17"/>
      <c r="U10" s="17"/>
      <c r="V10" s="17"/>
      <c r="W10" s="17"/>
      <c r="X10" s="17"/>
      <c r="Y10" s="17"/>
      <c r="Z10" s="17"/>
    </row>
    <row r="11" spans="1:26" x14ac:dyDescent="0.2">
      <c r="B11" s="17"/>
      <c r="C11" s="37" t="str">
        <f t="shared" ref="C11:C74" si="1">"A-" &amp; IF(D11&lt;&gt;"",C10+1,"")</f>
        <v>A-</v>
      </c>
      <c r="D11" s="17"/>
      <c r="E11" s="17"/>
      <c r="F11" s="17"/>
      <c r="G11" s="17"/>
      <c r="H11" s="17"/>
      <c r="I11" s="17"/>
      <c r="J11" s="17"/>
      <c r="K11" s="17"/>
      <c r="L11" s="39"/>
      <c r="M11" s="39"/>
      <c r="N11" s="17"/>
      <c r="O11" s="17"/>
      <c r="P11" s="17"/>
      <c r="Q11" s="17"/>
      <c r="R11" s="17"/>
      <c r="S11" s="17"/>
      <c r="T11" s="17"/>
      <c r="U11" s="17"/>
      <c r="V11" s="17"/>
      <c r="W11" s="17"/>
      <c r="X11" s="17"/>
      <c r="Y11" s="17"/>
      <c r="Z11" s="17"/>
    </row>
    <row r="12" spans="1:26" x14ac:dyDescent="0.2">
      <c r="B12" s="17"/>
      <c r="C12" s="37" t="str">
        <f t="shared" si="1"/>
        <v>A-</v>
      </c>
      <c r="D12" s="17"/>
      <c r="E12" s="17"/>
      <c r="F12" s="17"/>
      <c r="G12" s="17"/>
      <c r="H12" s="17"/>
      <c r="I12" s="17"/>
      <c r="J12" s="17"/>
      <c r="K12" s="17"/>
      <c r="L12" s="39"/>
      <c r="M12" s="39"/>
      <c r="N12" s="17"/>
      <c r="O12" s="17"/>
      <c r="P12" s="17"/>
      <c r="Q12" s="17"/>
      <c r="R12" s="17"/>
      <c r="S12" s="17"/>
      <c r="T12" s="17"/>
      <c r="U12" s="17"/>
      <c r="V12" s="17"/>
      <c r="W12" s="17"/>
      <c r="X12" s="17"/>
      <c r="Y12" s="17"/>
      <c r="Z12" s="17"/>
    </row>
    <row r="13" spans="1:26" x14ac:dyDescent="0.2">
      <c r="B13" s="17"/>
      <c r="C13" s="37" t="str">
        <f t="shared" si="1"/>
        <v>A-</v>
      </c>
      <c r="D13" s="17"/>
      <c r="E13" s="17"/>
      <c r="F13" s="17"/>
      <c r="G13" s="17"/>
      <c r="H13" s="17"/>
      <c r="I13" s="17"/>
      <c r="J13" s="17"/>
      <c r="K13" s="17"/>
      <c r="L13" s="39"/>
      <c r="M13" s="39"/>
      <c r="N13" s="17"/>
      <c r="O13" s="17"/>
      <c r="P13" s="17"/>
      <c r="Q13" s="17"/>
      <c r="R13" s="17"/>
      <c r="S13" s="17"/>
      <c r="T13" s="17"/>
      <c r="U13" s="17"/>
      <c r="V13" s="17"/>
      <c r="W13" s="17"/>
      <c r="X13" s="17"/>
      <c r="Y13" s="17"/>
      <c r="Z13" s="17"/>
    </row>
    <row r="14" spans="1:26" x14ac:dyDescent="0.2">
      <c r="B14" s="17"/>
      <c r="C14" s="37" t="str">
        <f t="shared" si="1"/>
        <v>A-</v>
      </c>
      <c r="D14" s="17"/>
      <c r="E14" s="17"/>
      <c r="F14" s="17"/>
      <c r="G14" s="17"/>
      <c r="H14" s="17"/>
      <c r="I14" s="17"/>
      <c r="J14" s="17"/>
      <c r="K14" s="17"/>
      <c r="L14" s="39"/>
      <c r="M14" s="39"/>
      <c r="N14" s="17"/>
      <c r="O14" s="17"/>
      <c r="P14" s="17"/>
      <c r="Q14" s="17"/>
      <c r="R14" s="17"/>
      <c r="S14" s="17"/>
      <c r="T14" s="17"/>
      <c r="U14" s="17"/>
      <c r="V14" s="17"/>
      <c r="W14" s="17"/>
      <c r="X14" s="17"/>
      <c r="Y14" s="17"/>
      <c r="Z14" s="17"/>
    </row>
    <row r="15" spans="1:26" x14ac:dyDescent="0.2">
      <c r="B15" s="17"/>
      <c r="C15" s="37" t="str">
        <f t="shared" si="1"/>
        <v>A-</v>
      </c>
      <c r="D15" s="17"/>
      <c r="E15" s="17"/>
      <c r="F15" s="17"/>
      <c r="G15" s="17"/>
      <c r="H15" s="17"/>
      <c r="I15" s="17"/>
      <c r="J15" s="17"/>
      <c r="K15" s="17"/>
      <c r="L15" s="39"/>
      <c r="M15" s="39"/>
      <c r="N15" s="17"/>
      <c r="O15" s="17"/>
      <c r="P15" s="17"/>
      <c r="Q15" s="17"/>
      <c r="R15" s="17"/>
      <c r="S15" s="17"/>
      <c r="T15" s="17"/>
      <c r="U15" s="17"/>
      <c r="V15" s="17"/>
      <c r="W15" s="17"/>
      <c r="X15" s="17"/>
      <c r="Y15" s="17"/>
      <c r="Z15" s="17"/>
    </row>
    <row r="16" spans="1:26" x14ac:dyDescent="0.2">
      <c r="B16" s="17"/>
      <c r="C16" s="37" t="str">
        <f t="shared" si="1"/>
        <v>A-</v>
      </c>
      <c r="D16" s="17"/>
      <c r="E16" s="17"/>
      <c r="F16" s="17"/>
      <c r="G16" s="17"/>
      <c r="H16" s="17"/>
      <c r="I16" s="17"/>
      <c r="J16" s="17"/>
      <c r="K16" s="17"/>
      <c r="L16" s="39"/>
      <c r="M16" s="39"/>
      <c r="N16" s="17"/>
      <c r="O16" s="17"/>
      <c r="P16" s="17"/>
      <c r="Q16" s="17"/>
      <c r="R16" s="17"/>
      <c r="S16" s="17"/>
      <c r="T16" s="17"/>
      <c r="U16" s="17"/>
      <c r="V16" s="17"/>
      <c r="W16" s="17"/>
      <c r="X16" s="17"/>
      <c r="Y16" s="17"/>
      <c r="Z16" s="17"/>
    </row>
    <row r="17" spans="2:26" x14ac:dyDescent="0.2">
      <c r="B17" s="17"/>
      <c r="C17" s="37" t="str">
        <f t="shared" si="1"/>
        <v>A-</v>
      </c>
      <c r="D17" s="17"/>
      <c r="E17" s="17"/>
      <c r="F17" s="17"/>
      <c r="G17" s="17"/>
      <c r="H17" s="17"/>
      <c r="I17" s="17"/>
      <c r="J17" s="17"/>
      <c r="K17" s="17"/>
      <c r="L17" s="39"/>
      <c r="M17" s="39"/>
      <c r="N17" s="17"/>
      <c r="O17" s="17"/>
      <c r="P17" s="17"/>
      <c r="Q17" s="17"/>
      <c r="R17" s="17"/>
      <c r="S17" s="17"/>
      <c r="T17" s="17"/>
      <c r="U17" s="17"/>
      <c r="V17" s="17"/>
      <c r="W17" s="17"/>
      <c r="X17" s="17"/>
      <c r="Y17" s="17"/>
      <c r="Z17" s="17"/>
    </row>
    <row r="18" spans="2:26" x14ac:dyDescent="0.2">
      <c r="B18" s="17"/>
      <c r="C18" s="37" t="str">
        <f t="shared" si="1"/>
        <v>A-</v>
      </c>
      <c r="D18" s="17"/>
      <c r="E18" s="17"/>
      <c r="F18" s="17"/>
      <c r="G18" s="17"/>
      <c r="H18" s="17"/>
      <c r="I18" s="17"/>
      <c r="J18" s="17"/>
      <c r="K18" s="17"/>
      <c r="L18" s="39"/>
      <c r="M18" s="39"/>
      <c r="N18" s="17"/>
      <c r="O18" s="17"/>
      <c r="P18" s="17"/>
      <c r="Q18" s="17"/>
      <c r="R18" s="17"/>
      <c r="S18" s="17"/>
      <c r="T18" s="17"/>
      <c r="U18" s="17"/>
      <c r="V18" s="17"/>
      <c r="W18" s="17"/>
      <c r="X18" s="17"/>
      <c r="Y18" s="17"/>
      <c r="Z18" s="17"/>
    </row>
    <row r="19" spans="2:26" x14ac:dyDescent="0.2">
      <c r="B19" s="17"/>
      <c r="C19" s="37" t="str">
        <f t="shared" si="1"/>
        <v>A-</v>
      </c>
      <c r="D19" s="17"/>
      <c r="E19" s="17"/>
      <c r="F19" s="17"/>
      <c r="G19" s="17"/>
      <c r="H19" s="17"/>
      <c r="I19" s="17"/>
      <c r="J19" s="17"/>
      <c r="K19" s="17"/>
      <c r="L19" s="39"/>
      <c r="M19" s="39"/>
      <c r="N19" s="17"/>
      <c r="O19" s="17"/>
      <c r="P19" s="17"/>
      <c r="Q19" s="17"/>
      <c r="R19" s="17"/>
      <c r="S19" s="17"/>
      <c r="T19" s="17"/>
      <c r="U19" s="17"/>
      <c r="V19" s="17"/>
      <c r="W19" s="17"/>
      <c r="X19" s="17"/>
      <c r="Y19" s="17"/>
      <c r="Z19" s="17"/>
    </row>
    <row r="20" spans="2:26" x14ac:dyDescent="0.2">
      <c r="B20" s="17"/>
      <c r="C20" s="37" t="str">
        <f t="shared" si="1"/>
        <v>A-</v>
      </c>
      <c r="D20" s="17"/>
      <c r="E20" s="17"/>
      <c r="F20" s="17"/>
      <c r="G20" s="17"/>
      <c r="H20" s="17"/>
      <c r="I20" s="17"/>
      <c r="J20" s="17"/>
      <c r="K20" s="17"/>
      <c r="L20" s="39"/>
      <c r="M20" s="39"/>
      <c r="N20" s="17"/>
      <c r="O20" s="17"/>
      <c r="P20" s="17"/>
      <c r="Q20" s="17"/>
      <c r="R20" s="17"/>
      <c r="S20" s="17"/>
      <c r="T20" s="17"/>
      <c r="U20" s="17"/>
      <c r="V20" s="17"/>
      <c r="W20" s="17"/>
      <c r="X20" s="17"/>
      <c r="Y20" s="17"/>
      <c r="Z20" s="17"/>
    </row>
    <row r="21" spans="2:26" x14ac:dyDescent="0.2">
      <c r="B21" s="17"/>
      <c r="C21" s="37" t="str">
        <f t="shared" si="1"/>
        <v>A-</v>
      </c>
      <c r="D21" s="17"/>
      <c r="E21" s="17"/>
      <c r="F21" s="17"/>
      <c r="G21" s="17"/>
      <c r="H21" s="17"/>
      <c r="I21" s="17"/>
      <c r="J21" s="17"/>
      <c r="K21" s="17"/>
      <c r="L21" s="39"/>
      <c r="M21" s="39"/>
      <c r="N21" s="17"/>
      <c r="O21" s="17"/>
      <c r="P21" s="17"/>
      <c r="Q21" s="17"/>
      <c r="R21" s="17"/>
      <c r="S21" s="17"/>
      <c r="T21" s="17"/>
      <c r="U21" s="17"/>
      <c r="V21" s="17"/>
      <c r="W21" s="17"/>
      <c r="X21" s="17"/>
      <c r="Y21" s="17"/>
      <c r="Z21" s="17"/>
    </row>
    <row r="22" spans="2:26" x14ac:dyDescent="0.2">
      <c r="B22" s="17"/>
      <c r="C22" s="37" t="str">
        <f t="shared" si="1"/>
        <v>A-</v>
      </c>
      <c r="D22" s="17"/>
      <c r="E22" s="17"/>
      <c r="F22" s="17"/>
      <c r="G22" s="17"/>
      <c r="H22" s="17"/>
      <c r="I22" s="17"/>
      <c r="J22" s="17"/>
      <c r="K22" s="17"/>
      <c r="L22" s="39"/>
      <c r="M22" s="39"/>
      <c r="N22" s="17"/>
      <c r="O22" s="17"/>
      <c r="P22" s="17"/>
      <c r="Q22" s="17"/>
      <c r="R22" s="17"/>
      <c r="S22" s="17"/>
      <c r="T22" s="17"/>
      <c r="U22" s="17"/>
      <c r="V22" s="17"/>
      <c r="W22" s="17"/>
      <c r="X22" s="17"/>
      <c r="Y22" s="17"/>
      <c r="Z22" s="17"/>
    </row>
    <row r="23" spans="2:26" x14ac:dyDescent="0.2">
      <c r="B23" s="17"/>
      <c r="C23" s="37" t="str">
        <f t="shared" si="1"/>
        <v>A-</v>
      </c>
      <c r="D23" s="17"/>
      <c r="E23" s="17"/>
      <c r="F23" s="17"/>
      <c r="G23" s="17"/>
      <c r="H23" s="17"/>
      <c r="I23" s="17"/>
      <c r="J23" s="17"/>
      <c r="K23" s="17"/>
      <c r="L23" s="39"/>
      <c r="M23" s="39"/>
      <c r="N23" s="17"/>
      <c r="O23" s="17"/>
      <c r="P23" s="17"/>
      <c r="Q23" s="17"/>
      <c r="R23" s="17"/>
      <c r="S23" s="17"/>
      <c r="T23" s="17"/>
      <c r="U23" s="17"/>
      <c r="V23" s="17"/>
      <c r="W23" s="17"/>
      <c r="X23" s="17"/>
      <c r="Y23" s="17"/>
      <c r="Z23" s="17"/>
    </row>
    <row r="24" spans="2:26" x14ac:dyDescent="0.2">
      <c r="B24" s="17"/>
      <c r="C24" s="37" t="str">
        <f t="shared" si="1"/>
        <v>A-</v>
      </c>
      <c r="D24" s="17"/>
      <c r="E24" s="17"/>
      <c r="F24" s="17"/>
      <c r="G24" s="17"/>
      <c r="H24" s="17"/>
      <c r="I24" s="17"/>
      <c r="J24" s="17"/>
      <c r="K24" s="17"/>
      <c r="L24" s="39"/>
      <c r="M24" s="39"/>
      <c r="N24" s="17"/>
      <c r="O24" s="17"/>
      <c r="P24" s="17"/>
      <c r="Q24" s="17"/>
      <c r="R24" s="17"/>
      <c r="S24" s="17"/>
      <c r="T24" s="17"/>
      <c r="U24" s="17"/>
      <c r="V24" s="17"/>
      <c r="W24" s="17"/>
      <c r="X24" s="17"/>
      <c r="Y24" s="17"/>
      <c r="Z24" s="17"/>
    </row>
    <row r="25" spans="2:26" x14ac:dyDescent="0.2">
      <c r="B25" s="17"/>
      <c r="C25" s="37" t="str">
        <f t="shared" si="1"/>
        <v>A-</v>
      </c>
      <c r="D25" s="17"/>
      <c r="E25" s="17"/>
      <c r="F25" s="17"/>
      <c r="G25" s="17"/>
      <c r="H25" s="17"/>
      <c r="I25" s="17"/>
      <c r="J25" s="17"/>
      <c r="K25" s="17"/>
      <c r="L25" s="39"/>
      <c r="M25" s="39"/>
      <c r="N25" s="17"/>
      <c r="O25" s="17"/>
      <c r="P25" s="17"/>
      <c r="Q25" s="17"/>
      <c r="R25" s="17"/>
      <c r="S25" s="17"/>
      <c r="T25" s="17"/>
      <c r="U25" s="17"/>
      <c r="V25" s="17"/>
      <c r="W25" s="17"/>
      <c r="X25" s="17"/>
      <c r="Y25" s="17"/>
      <c r="Z25" s="17"/>
    </row>
    <row r="26" spans="2:26" x14ac:dyDescent="0.2">
      <c r="B26" s="17"/>
      <c r="C26" s="37" t="str">
        <f t="shared" si="1"/>
        <v>A-</v>
      </c>
      <c r="D26" s="17"/>
      <c r="E26" s="17"/>
      <c r="F26" s="17"/>
      <c r="G26" s="17"/>
      <c r="H26" s="17"/>
      <c r="I26" s="17"/>
      <c r="J26" s="17"/>
      <c r="K26" s="17"/>
      <c r="L26" s="39"/>
      <c r="M26" s="39"/>
      <c r="N26" s="17"/>
      <c r="O26" s="17"/>
      <c r="P26" s="17"/>
      <c r="Q26" s="17"/>
      <c r="R26" s="17"/>
      <c r="S26" s="17"/>
      <c r="T26" s="17"/>
      <c r="U26" s="17"/>
      <c r="V26" s="17"/>
      <c r="W26" s="17"/>
      <c r="X26" s="17"/>
      <c r="Y26" s="17"/>
      <c r="Z26" s="17"/>
    </row>
    <row r="27" spans="2:26" x14ac:dyDescent="0.2">
      <c r="B27" s="17"/>
      <c r="C27" s="37" t="str">
        <f t="shared" si="1"/>
        <v>A-</v>
      </c>
      <c r="D27" s="17"/>
      <c r="E27" s="17"/>
      <c r="F27" s="17"/>
      <c r="G27" s="17"/>
      <c r="H27" s="17"/>
      <c r="I27" s="17"/>
      <c r="J27" s="17"/>
      <c r="K27" s="17"/>
      <c r="L27" s="39"/>
      <c r="M27" s="39"/>
      <c r="N27" s="17"/>
      <c r="O27" s="17"/>
      <c r="P27" s="17"/>
      <c r="Q27" s="17"/>
      <c r="R27" s="17"/>
      <c r="S27" s="17"/>
      <c r="T27" s="17"/>
      <c r="U27" s="17"/>
      <c r="V27" s="17"/>
      <c r="W27" s="17"/>
      <c r="X27" s="17"/>
      <c r="Y27" s="17"/>
      <c r="Z27" s="17"/>
    </row>
    <row r="28" spans="2:26" x14ac:dyDescent="0.2">
      <c r="B28" s="17"/>
      <c r="C28" s="37" t="str">
        <f t="shared" si="1"/>
        <v>A-</v>
      </c>
      <c r="D28" s="17"/>
      <c r="E28" s="17"/>
      <c r="F28" s="17"/>
      <c r="G28" s="17"/>
      <c r="H28" s="17"/>
      <c r="I28" s="17"/>
      <c r="J28" s="17"/>
      <c r="K28" s="17"/>
      <c r="L28" s="39"/>
      <c r="M28" s="39"/>
      <c r="N28" s="17"/>
      <c r="O28" s="17"/>
      <c r="P28" s="17"/>
      <c r="Q28" s="17"/>
      <c r="R28" s="17"/>
      <c r="S28" s="17"/>
      <c r="T28" s="17"/>
      <c r="U28" s="17"/>
      <c r="V28" s="17"/>
      <c r="W28" s="17"/>
      <c r="X28" s="17"/>
      <c r="Y28" s="17"/>
      <c r="Z28" s="17"/>
    </row>
    <row r="29" spans="2:26" x14ac:dyDescent="0.2">
      <c r="B29" s="17"/>
      <c r="C29" s="37" t="str">
        <f t="shared" si="1"/>
        <v>A-</v>
      </c>
      <c r="D29" s="17"/>
      <c r="E29" s="17"/>
      <c r="F29" s="17"/>
      <c r="G29" s="17"/>
      <c r="H29" s="17"/>
      <c r="I29" s="17"/>
      <c r="J29" s="17"/>
      <c r="K29" s="17"/>
      <c r="L29" s="39"/>
      <c r="M29" s="39"/>
      <c r="N29" s="17"/>
      <c r="O29" s="17"/>
      <c r="P29" s="17"/>
      <c r="Q29" s="17"/>
      <c r="R29" s="17"/>
      <c r="S29" s="17"/>
      <c r="T29" s="17"/>
      <c r="U29" s="17"/>
      <c r="V29" s="17"/>
      <c r="W29" s="17"/>
      <c r="X29" s="17"/>
      <c r="Y29" s="17"/>
      <c r="Z29" s="17"/>
    </row>
    <row r="30" spans="2:26" x14ac:dyDescent="0.2">
      <c r="B30" s="17"/>
      <c r="C30" s="37" t="str">
        <f t="shared" si="1"/>
        <v>A-</v>
      </c>
      <c r="D30" s="17"/>
      <c r="E30" s="17"/>
      <c r="F30" s="17"/>
      <c r="G30" s="17"/>
      <c r="H30" s="17"/>
      <c r="I30" s="17"/>
      <c r="J30" s="17"/>
      <c r="K30" s="17"/>
      <c r="L30" s="39"/>
      <c r="M30" s="39"/>
      <c r="N30" s="17"/>
      <c r="O30" s="17"/>
      <c r="P30" s="17"/>
      <c r="Q30" s="17"/>
      <c r="R30" s="17"/>
      <c r="S30" s="17"/>
      <c r="T30" s="17"/>
      <c r="U30" s="17"/>
      <c r="V30" s="17"/>
      <c r="W30" s="17"/>
      <c r="X30" s="17"/>
      <c r="Y30" s="17"/>
      <c r="Z30" s="17"/>
    </row>
    <row r="31" spans="2:26" x14ac:dyDescent="0.2">
      <c r="B31" s="17"/>
      <c r="C31" s="37" t="str">
        <f t="shared" si="1"/>
        <v>A-</v>
      </c>
      <c r="D31" s="17"/>
      <c r="E31" s="17"/>
      <c r="F31" s="17"/>
      <c r="G31" s="17"/>
      <c r="H31" s="17"/>
      <c r="I31" s="17"/>
      <c r="J31" s="17"/>
      <c r="K31" s="17"/>
      <c r="L31" s="39"/>
      <c r="M31" s="39"/>
      <c r="N31" s="17"/>
      <c r="O31" s="17"/>
      <c r="P31" s="17"/>
      <c r="Q31" s="17"/>
      <c r="R31" s="17"/>
      <c r="S31" s="17"/>
      <c r="T31" s="17"/>
      <c r="U31" s="17"/>
      <c r="V31" s="17"/>
      <c r="W31" s="17"/>
      <c r="X31" s="17"/>
      <c r="Y31" s="17"/>
      <c r="Z31" s="17"/>
    </row>
    <row r="32" spans="2:26" x14ac:dyDescent="0.2">
      <c r="B32" s="17"/>
      <c r="C32" s="37" t="str">
        <f t="shared" si="1"/>
        <v>A-</v>
      </c>
      <c r="D32" s="17"/>
      <c r="E32" s="17"/>
      <c r="F32" s="17"/>
      <c r="G32" s="17"/>
      <c r="H32" s="17"/>
      <c r="I32" s="17"/>
      <c r="J32" s="17"/>
      <c r="K32" s="17"/>
      <c r="L32" s="39"/>
      <c r="M32" s="39"/>
      <c r="N32" s="17"/>
      <c r="O32" s="17"/>
      <c r="P32" s="17"/>
      <c r="Q32" s="17"/>
      <c r="R32" s="17"/>
      <c r="S32" s="17"/>
      <c r="T32" s="17"/>
      <c r="U32" s="17"/>
      <c r="V32" s="17"/>
      <c r="W32" s="17"/>
      <c r="X32" s="17"/>
      <c r="Y32" s="17"/>
      <c r="Z32" s="17"/>
    </row>
    <row r="33" spans="2:26" x14ac:dyDescent="0.2">
      <c r="B33" s="17"/>
      <c r="C33" s="37" t="str">
        <f t="shared" si="1"/>
        <v>A-</v>
      </c>
      <c r="D33" s="17"/>
      <c r="E33" s="17"/>
      <c r="F33" s="17"/>
      <c r="G33" s="17"/>
      <c r="H33" s="17"/>
      <c r="I33" s="17"/>
      <c r="J33" s="17"/>
      <c r="K33" s="17"/>
      <c r="L33" s="39"/>
      <c r="M33" s="39"/>
      <c r="N33" s="17"/>
      <c r="O33" s="17"/>
      <c r="P33" s="17"/>
      <c r="Q33" s="17"/>
      <c r="R33" s="17"/>
      <c r="S33" s="17"/>
      <c r="T33" s="17"/>
      <c r="U33" s="17"/>
      <c r="V33" s="17"/>
      <c r="W33" s="17"/>
      <c r="X33" s="17"/>
      <c r="Y33" s="17"/>
      <c r="Z33" s="17"/>
    </row>
    <row r="34" spans="2:26" x14ac:dyDescent="0.2">
      <c r="B34" s="17"/>
      <c r="C34" s="37" t="str">
        <f t="shared" si="1"/>
        <v>A-</v>
      </c>
      <c r="D34" s="17"/>
      <c r="E34" s="17"/>
      <c r="F34" s="17"/>
      <c r="G34" s="17"/>
      <c r="H34" s="17"/>
      <c r="I34" s="17"/>
      <c r="J34" s="17"/>
      <c r="K34" s="17"/>
      <c r="L34" s="39"/>
      <c r="M34" s="39"/>
      <c r="N34" s="17"/>
      <c r="O34" s="17"/>
      <c r="P34" s="17"/>
      <c r="Q34" s="17"/>
      <c r="R34" s="17"/>
      <c r="S34" s="17"/>
      <c r="T34" s="17"/>
      <c r="U34" s="17"/>
      <c r="V34" s="17"/>
      <c r="W34" s="17"/>
      <c r="X34" s="17"/>
      <c r="Y34" s="17"/>
      <c r="Z34" s="17"/>
    </row>
    <row r="35" spans="2:26" x14ac:dyDescent="0.2">
      <c r="B35" s="17"/>
      <c r="C35" s="37" t="str">
        <f t="shared" si="1"/>
        <v>A-</v>
      </c>
      <c r="D35" s="17"/>
      <c r="E35" s="17"/>
      <c r="F35" s="17"/>
      <c r="G35" s="17"/>
      <c r="H35" s="17"/>
      <c r="I35" s="17"/>
      <c r="J35" s="17"/>
      <c r="K35" s="17"/>
      <c r="L35" s="39"/>
      <c r="M35" s="39"/>
      <c r="N35" s="17"/>
      <c r="O35" s="17"/>
      <c r="P35" s="17"/>
      <c r="Q35" s="17"/>
      <c r="R35" s="17"/>
      <c r="S35" s="17"/>
      <c r="T35" s="17"/>
      <c r="U35" s="17"/>
      <c r="V35" s="17"/>
      <c r="W35" s="17"/>
      <c r="X35" s="17"/>
      <c r="Y35" s="17"/>
      <c r="Z35" s="17"/>
    </row>
    <row r="36" spans="2:26" x14ac:dyDescent="0.2">
      <c r="B36" s="17"/>
      <c r="C36" s="37" t="str">
        <f t="shared" si="1"/>
        <v>A-</v>
      </c>
      <c r="D36" s="17"/>
      <c r="E36" s="17"/>
      <c r="F36" s="17"/>
      <c r="G36" s="17"/>
      <c r="H36" s="17"/>
      <c r="I36" s="17"/>
      <c r="J36" s="17"/>
      <c r="K36" s="17"/>
      <c r="L36" s="39"/>
      <c r="M36" s="39"/>
      <c r="N36" s="17"/>
      <c r="O36" s="17"/>
      <c r="P36" s="17"/>
      <c r="Q36" s="17"/>
      <c r="R36" s="17"/>
      <c r="S36" s="17"/>
      <c r="T36" s="17"/>
      <c r="U36" s="17"/>
      <c r="V36" s="17"/>
      <c r="W36" s="17"/>
      <c r="X36" s="17"/>
      <c r="Y36" s="17"/>
      <c r="Z36" s="17"/>
    </row>
    <row r="37" spans="2:26" x14ac:dyDescent="0.2">
      <c r="B37" s="17"/>
      <c r="C37" s="37" t="str">
        <f t="shared" si="1"/>
        <v>A-</v>
      </c>
      <c r="D37" s="17"/>
      <c r="E37" s="17"/>
      <c r="F37" s="17"/>
      <c r="G37" s="17"/>
      <c r="H37" s="17"/>
      <c r="I37" s="17"/>
      <c r="J37" s="17"/>
      <c r="K37" s="17"/>
      <c r="L37" s="39"/>
      <c r="M37" s="39"/>
      <c r="N37" s="17"/>
      <c r="O37" s="17"/>
      <c r="P37" s="17"/>
      <c r="Q37" s="17"/>
      <c r="R37" s="17"/>
      <c r="S37" s="17"/>
      <c r="T37" s="17"/>
      <c r="U37" s="17"/>
      <c r="V37" s="17"/>
      <c r="W37" s="17"/>
      <c r="X37" s="17"/>
      <c r="Y37" s="17"/>
      <c r="Z37" s="17"/>
    </row>
    <row r="38" spans="2:26" x14ac:dyDescent="0.2">
      <c r="B38" s="17"/>
      <c r="C38" s="37" t="str">
        <f t="shared" si="1"/>
        <v>A-</v>
      </c>
      <c r="D38" s="17"/>
      <c r="E38" s="17"/>
      <c r="F38" s="17"/>
      <c r="G38" s="17"/>
      <c r="H38" s="17"/>
      <c r="I38" s="17"/>
      <c r="J38" s="17"/>
      <c r="K38" s="17"/>
      <c r="L38" s="39"/>
      <c r="M38" s="39"/>
      <c r="N38" s="17"/>
      <c r="O38" s="17"/>
      <c r="P38" s="17"/>
      <c r="Q38" s="17"/>
      <c r="R38" s="17"/>
      <c r="S38" s="17"/>
      <c r="T38" s="17"/>
      <c r="U38" s="17"/>
      <c r="V38" s="17"/>
      <c r="W38" s="17"/>
      <c r="X38" s="17"/>
      <c r="Y38" s="17"/>
      <c r="Z38" s="17"/>
    </row>
    <row r="39" spans="2:26" x14ac:dyDescent="0.2">
      <c r="B39" s="17"/>
      <c r="C39" s="37" t="str">
        <f t="shared" si="1"/>
        <v>A-</v>
      </c>
      <c r="D39" s="17"/>
      <c r="E39" s="17"/>
      <c r="F39" s="17"/>
      <c r="G39" s="17"/>
      <c r="H39" s="17"/>
      <c r="I39" s="17"/>
      <c r="J39" s="17"/>
      <c r="K39" s="17"/>
      <c r="L39" s="39"/>
      <c r="M39" s="39"/>
      <c r="N39" s="17"/>
      <c r="O39" s="17"/>
      <c r="P39" s="17"/>
      <c r="Q39" s="17"/>
      <c r="R39" s="17"/>
      <c r="S39" s="17"/>
      <c r="T39" s="17"/>
      <c r="U39" s="17"/>
      <c r="V39" s="17"/>
      <c r="W39" s="17"/>
      <c r="X39" s="17"/>
      <c r="Y39" s="17"/>
      <c r="Z39" s="17"/>
    </row>
    <row r="40" spans="2:26" x14ac:dyDescent="0.2">
      <c r="B40" s="17"/>
      <c r="C40" s="37" t="str">
        <f t="shared" si="1"/>
        <v>A-</v>
      </c>
      <c r="D40" s="17"/>
      <c r="E40" s="17"/>
      <c r="F40" s="17"/>
      <c r="G40" s="17"/>
      <c r="H40" s="17"/>
      <c r="I40" s="17"/>
      <c r="J40" s="17"/>
      <c r="K40" s="17"/>
      <c r="L40" s="39"/>
      <c r="M40" s="39"/>
      <c r="N40" s="17"/>
      <c r="O40" s="17"/>
      <c r="P40" s="17"/>
      <c r="Q40" s="17"/>
      <c r="R40" s="17"/>
      <c r="S40" s="17"/>
      <c r="T40" s="17"/>
      <c r="U40" s="17"/>
      <c r="V40" s="17"/>
      <c r="W40" s="17"/>
      <c r="X40" s="17"/>
      <c r="Y40" s="17"/>
      <c r="Z40" s="17"/>
    </row>
    <row r="41" spans="2:26" x14ac:dyDescent="0.2">
      <c r="B41" s="17"/>
      <c r="C41" s="37" t="str">
        <f t="shared" si="1"/>
        <v>A-</v>
      </c>
      <c r="D41" s="17"/>
      <c r="E41" s="17"/>
      <c r="F41" s="17"/>
      <c r="G41" s="17"/>
      <c r="H41" s="17"/>
      <c r="I41" s="17"/>
      <c r="J41" s="17"/>
      <c r="K41" s="17"/>
      <c r="L41" s="39"/>
      <c r="M41" s="39"/>
      <c r="N41" s="17"/>
      <c r="O41" s="17"/>
      <c r="P41" s="17"/>
      <c r="Q41" s="17"/>
      <c r="R41" s="17"/>
      <c r="S41" s="17"/>
      <c r="T41" s="17"/>
      <c r="U41" s="17"/>
      <c r="V41" s="17"/>
      <c r="W41" s="17"/>
      <c r="X41" s="17"/>
      <c r="Y41" s="17"/>
      <c r="Z41" s="17"/>
    </row>
    <row r="42" spans="2:26" x14ac:dyDescent="0.2">
      <c r="B42" s="17"/>
      <c r="C42" s="37" t="str">
        <f t="shared" si="1"/>
        <v>A-</v>
      </c>
      <c r="D42" s="17"/>
      <c r="E42" s="17"/>
      <c r="F42" s="17"/>
      <c r="G42" s="17"/>
      <c r="H42" s="17"/>
      <c r="I42" s="17"/>
      <c r="J42" s="17"/>
      <c r="K42" s="17"/>
      <c r="L42" s="39"/>
      <c r="M42" s="39"/>
      <c r="N42" s="17"/>
      <c r="O42" s="17"/>
      <c r="P42" s="17"/>
      <c r="Q42" s="17"/>
      <c r="R42" s="17"/>
      <c r="S42" s="17"/>
      <c r="T42" s="17"/>
      <c r="U42" s="17"/>
      <c r="V42" s="17"/>
      <c r="W42" s="17"/>
      <c r="X42" s="17"/>
      <c r="Y42" s="17"/>
      <c r="Z42" s="17"/>
    </row>
    <row r="43" spans="2:26" x14ac:dyDescent="0.2">
      <c r="B43" s="17"/>
      <c r="C43" s="37" t="str">
        <f t="shared" si="1"/>
        <v>A-</v>
      </c>
      <c r="D43" s="17"/>
      <c r="E43" s="17"/>
      <c r="F43" s="17"/>
      <c r="G43" s="17"/>
      <c r="H43" s="17"/>
      <c r="I43" s="17"/>
      <c r="J43" s="17"/>
      <c r="K43" s="17"/>
      <c r="L43" s="39"/>
      <c r="M43" s="39"/>
      <c r="N43" s="17"/>
      <c r="O43" s="17"/>
      <c r="P43" s="17"/>
      <c r="Q43" s="17"/>
      <c r="R43" s="17"/>
      <c r="S43" s="17"/>
      <c r="T43" s="17"/>
      <c r="U43" s="17"/>
      <c r="V43" s="17"/>
      <c r="W43" s="17"/>
      <c r="X43" s="17"/>
      <c r="Y43" s="17"/>
      <c r="Z43" s="17"/>
    </row>
    <row r="44" spans="2:26" x14ac:dyDescent="0.2">
      <c r="B44" s="17"/>
      <c r="C44" s="37" t="str">
        <f t="shared" si="1"/>
        <v>A-</v>
      </c>
      <c r="D44" s="17"/>
      <c r="E44" s="17"/>
      <c r="F44" s="17"/>
      <c r="G44" s="17"/>
      <c r="H44" s="17"/>
      <c r="I44" s="17"/>
      <c r="J44" s="17"/>
      <c r="K44" s="17"/>
      <c r="L44" s="39"/>
      <c r="M44" s="39"/>
      <c r="N44" s="17"/>
      <c r="O44" s="17"/>
      <c r="P44" s="17"/>
      <c r="Q44" s="17"/>
      <c r="R44" s="17"/>
      <c r="S44" s="17"/>
      <c r="T44" s="17"/>
      <c r="U44" s="17"/>
      <c r="V44" s="17"/>
      <c r="W44" s="17"/>
      <c r="X44" s="17"/>
      <c r="Y44" s="17"/>
      <c r="Z44" s="17"/>
    </row>
    <row r="45" spans="2:26" x14ac:dyDescent="0.2">
      <c r="B45" s="17"/>
      <c r="C45" s="37" t="str">
        <f t="shared" si="1"/>
        <v>A-</v>
      </c>
      <c r="D45" s="17"/>
      <c r="E45" s="17"/>
      <c r="F45" s="17"/>
      <c r="G45" s="17"/>
      <c r="H45" s="17"/>
      <c r="I45" s="17"/>
      <c r="J45" s="17"/>
      <c r="K45" s="17"/>
      <c r="L45" s="39"/>
      <c r="M45" s="39"/>
      <c r="N45" s="17"/>
      <c r="O45" s="17"/>
      <c r="P45" s="17"/>
      <c r="Q45" s="17"/>
      <c r="R45" s="17"/>
      <c r="S45" s="17"/>
      <c r="T45" s="17"/>
      <c r="U45" s="17"/>
      <c r="V45" s="17"/>
      <c r="W45" s="17"/>
      <c r="X45" s="17"/>
      <c r="Y45" s="17"/>
      <c r="Z45" s="17"/>
    </row>
    <row r="46" spans="2:26" x14ac:dyDescent="0.2">
      <c r="B46" s="17"/>
      <c r="C46" s="37" t="str">
        <f t="shared" si="1"/>
        <v>A-</v>
      </c>
      <c r="D46" s="17"/>
      <c r="E46" s="17"/>
      <c r="F46" s="17"/>
      <c r="G46" s="17"/>
      <c r="H46" s="17"/>
      <c r="I46" s="17"/>
      <c r="J46" s="17"/>
      <c r="K46" s="17"/>
      <c r="L46" s="39"/>
      <c r="M46" s="39"/>
      <c r="N46" s="17"/>
      <c r="O46" s="17"/>
      <c r="P46" s="17"/>
      <c r="Q46" s="17"/>
      <c r="R46" s="17"/>
      <c r="S46" s="17"/>
      <c r="T46" s="17"/>
      <c r="U46" s="17"/>
      <c r="V46" s="17"/>
      <c r="W46" s="17"/>
      <c r="X46" s="17"/>
      <c r="Y46" s="17"/>
      <c r="Z46" s="17"/>
    </row>
    <row r="47" spans="2:26" x14ac:dyDescent="0.2">
      <c r="B47" s="17"/>
      <c r="C47" s="37" t="str">
        <f t="shared" si="1"/>
        <v>A-</v>
      </c>
      <c r="D47" s="17"/>
      <c r="E47" s="17"/>
      <c r="F47" s="17"/>
      <c r="G47" s="17"/>
      <c r="H47" s="17"/>
      <c r="I47" s="17"/>
      <c r="J47" s="17"/>
      <c r="K47" s="17"/>
      <c r="L47" s="39"/>
      <c r="M47" s="39"/>
      <c r="N47" s="17"/>
      <c r="O47" s="17"/>
      <c r="P47" s="17"/>
      <c r="Q47" s="17"/>
      <c r="R47" s="17"/>
      <c r="S47" s="17"/>
      <c r="T47" s="17"/>
      <c r="U47" s="17"/>
      <c r="V47" s="17"/>
      <c r="W47" s="17"/>
      <c r="X47" s="17"/>
      <c r="Y47" s="17"/>
      <c r="Z47" s="17"/>
    </row>
    <row r="48" spans="2:26" x14ac:dyDescent="0.2">
      <c r="B48" s="17"/>
      <c r="C48" s="37" t="str">
        <f t="shared" si="1"/>
        <v>A-</v>
      </c>
      <c r="D48" s="17"/>
      <c r="E48" s="17"/>
      <c r="F48" s="17"/>
      <c r="G48" s="17"/>
      <c r="H48" s="17"/>
      <c r="I48" s="17"/>
      <c r="J48" s="17"/>
      <c r="K48" s="17"/>
      <c r="L48" s="39"/>
      <c r="M48" s="39"/>
      <c r="N48" s="17"/>
      <c r="O48" s="17"/>
      <c r="P48" s="17"/>
      <c r="Q48" s="17"/>
      <c r="R48" s="17"/>
      <c r="S48" s="17"/>
      <c r="T48" s="17"/>
      <c r="U48" s="17"/>
      <c r="V48" s="17"/>
      <c r="W48" s="17"/>
      <c r="X48" s="17"/>
      <c r="Y48" s="17"/>
      <c r="Z48" s="17"/>
    </row>
    <row r="49" spans="2:26" x14ac:dyDescent="0.2">
      <c r="B49" s="17"/>
      <c r="C49" s="37" t="str">
        <f t="shared" si="1"/>
        <v>A-</v>
      </c>
      <c r="D49" s="17"/>
      <c r="E49" s="17"/>
      <c r="F49" s="17"/>
      <c r="G49" s="17"/>
      <c r="H49" s="17"/>
      <c r="I49" s="17"/>
      <c r="J49" s="17"/>
      <c r="K49" s="17"/>
      <c r="L49" s="39"/>
      <c r="M49" s="39"/>
      <c r="N49" s="17"/>
      <c r="O49" s="17"/>
      <c r="P49" s="17"/>
      <c r="Q49" s="17"/>
      <c r="R49" s="17"/>
      <c r="S49" s="17"/>
      <c r="T49" s="17"/>
      <c r="U49" s="17"/>
      <c r="V49" s="17"/>
      <c r="W49" s="17"/>
      <c r="X49" s="17"/>
      <c r="Y49" s="17"/>
      <c r="Z49" s="17"/>
    </row>
    <row r="50" spans="2:26" x14ac:dyDescent="0.2">
      <c r="B50" s="17"/>
      <c r="C50" s="37" t="str">
        <f t="shared" si="1"/>
        <v>A-</v>
      </c>
      <c r="D50" s="17"/>
      <c r="E50" s="17"/>
      <c r="F50" s="17"/>
      <c r="G50" s="17"/>
      <c r="H50" s="17"/>
      <c r="I50" s="17"/>
      <c r="J50" s="17"/>
      <c r="K50" s="17"/>
      <c r="L50" s="39"/>
      <c r="M50" s="39"/>
      <c r="N50" s="17"/>
      <c r="O50" s="17"/>
      <c r="P50" s="17"/>
      <c r="Q50" s="17"/>
      <c r="R50" s="17"/>
      <c r="S50" s="17"/>
      <c r="T50" s="17"/>
      <c r="U50" s="17"/>
      <c r="V50" s="17"/>
      <c r="W50" s="17"/>
      <c r="X50" s="17"/>
      <c r="Y50" s="17"/>
      <c r="Z50" s="17"/>
    </row>
    <row r="51" spans="2:26" x14ac:dyDescent="0.2">
      <c r="B51" s="17"/>
      <c r="C51" s="37" t="str">
        <f t="shared" si="1"/>
        <v>A-</v>
      </c>
      <c r="D51" s="17"/>
      <c r="E51" s="17"/>
      <c r="F51" s="17"/>
      <c r="G51" s="17"/>
      <c r="H51" s="17"/>
      <c r="I51" s="17"/>
      <c r="J51" s="17"/>
      <c r="K51" s="17"/>
      <c r="L51" s="39"/>
      <c r="M51" s="39"/>
      <c r="N51" s="17"/>
      <c r="O51" s="17"/>
      <c r="P51" s="17"/>
      <c r="Q51" s="17"/>
      <c r="R51" s="17"/>
      <c r="S51" s="17"/>
      <c r="T51" s="17"/>
      <c r="U51" s="17"/>
      <c r="V51" s="17"/>
      <c r="W51" s="17"/>
      <c r="X51" s="17"/>
      <c r="Y51" s="17"/>
      <c r="Z51" s="17"/>
    </row>
    <row r="52" spans="2:26" x14ac:dyDescent="0.2">
      <c r="B52" s="17"/>
      <c r="C52" s="37" t="str">
        <f t="shared" si="1"/>
        <v>A-</v>
      </c>
      <c r="D52" s="17"/>
      <c r="E52" s="17"/>
      <c r="F52" s="17"/>
      <c r="G52" s="17"/>
      <c r="H52" s="17"/>
      <c r="I52" s="17"/>
      <c r="J52" s="17"/>
      <c r="K52" s="17"/>
      <c r="L52" s="39"/>
      <c r="M52" s="39"/>
      <c r="N52" s="17"/>
      <c r="O52" s="17"/>
      <c r="P52" s="17"/>
      <c r="Q52" s="17"/>
      <c r="R52" s="17"/>
      <c r="S52" s="17"/>
      <c r="T52" s="17"/>
      <c r="U52" s="17"/>
      <c r="V52" s="17"/>
      <c r="W52" s="17"/>
      <c r="X52" s="17"/>
      <c r="Y52" s="17"/>
      <c r="Z52" s="17"/>
    </row>
    <row r="53" spans="2:26" x14ac:dyDescent="0.2">
      <c r="B53" s="17"/>
      <c r="C53" s="37" t="str">
        <f t="shared" si="1"/>
        <v>A-</v>
      </c>
      <c r="D53" s="17"/>
      <c r="E53" s="17"/>
      <c r="F53" s="17"/>
      <c r="G53" s="17"/>
      <c r="H53" s="17"/>
      <c r="I53" s="17"/>
      <c r="J53" s="17"/>
      <c r="K53" s="17"/>
      <c r="L53" s="39"/>
      <c r="M53" s="39"/>
      <c r="N53" s="17"/>
      <c r="O53" s="17"/>
      <c r="P53" s="17"/>
      <c r="Q53" s="17"/>
      <c r="R53" s="17"/>
      <c r="S53" s="17"/>
      <c r="T53" s="17"/>
      <c r="U53" s="17"/>
      <c r="V53" s="17"/>
      <c r="W53" s="17"/>
      <c r="X53" s="17"/>
      <c r="Y53" s="17"/>
      <c r="Z53" s="17"/>
    </row>
    <row r="54" spans="2:26" x14ac:dyDescent="0.2">
      <c r="B54" s="17"/>
      <c r="C54" s="37" t="str">
        <f t="shared" si="1"/>
        <v>A-</v>
      </c>
      <c r="D54" s="17"/>
      <c r="E54" s="17"/>
      <c r="F54" s="17"/>
      <c r="G54" s="17"/>
      <c r="H54" s="17"/>
      <c r="I54" s="17"/>
      <c r="J54" s="17"/>
      <c r="K54" s="17"/>
      <c r="L54" s="39"/>
      <c r="M54" s="39"/>
      <c r="N54" s="17"/>
      <c r="O54" s="17"/>
      <c r="P54" s="17"/>
      <c r="Q54" s="17"/>
      <c r="R54" s="17"/>
      <c r="S54" s="17"/>
      <c r="T54" s="17"/>
      <c r="U54" s="17"/>
      <c r="V54" s="17"/>
      <c r="W54" s="17"/>
      <c r="X54" s="17"/>
      <c r="Y54" s="17"/>
      <c r="Z54" s="17"/>
    </row>
    <row r="55" spans="2:26" x14ac:dyDescent="0.2">
      <c r="B55" s="17"/>
      <c r="C55" s="37" t="str">
        <f t="shared" si="1"/>
        <v>A-</v>
      </c>
      <c r="D55" s="17"/>
      <c r="E55" s="17"/>
      <c r="F55" s="17"/>
      <c r="G55" s="17"/>
      <c r="H55" s="17"/>
      <c r="I55" s="17"/>
      <c r="J55" s="17"/>
      <c r="K55" s="17"/>
      <c r="L55" s="39"/>
      <c r="M55" s="39"/>
      <c r="N55" s="17"/>
      <c r="O55" s="17"/>
      <c r="P55" s="17"/>
      <c r="Q55" s="17"/>
      <c r="R55" s="17"/>
      <c r="S55" s="17"/>
      <c r="T55" s="17"/>
      <c r="U55" s="17"/>
      <c r="V55" s="17"/>
      <c r="W55" s="17"/>
      <c r="X55" s="17"/>
      <c r="Y55" s="17"/>
      <c r="Z55" s="17"/>
    </row>
    <row r="56" spans="2:26" x14ac:dyDescent="0.2">
      <c r="B56" s="17"/>
      <c r="C56" s="37" t="str">
        <f t="shared" si="1"/>
        <v>A-</v>
      </c>
      <c r="D56" s="17"/>
      <c r="E56" s="17"/>
      <c r="F56" s="17"/>
      <c r="G56" s="17"/>
      <c r="H56" s="17"/>
      <c r="I56" s="17"/>
      <c r="J56" s="17"/>
      <c r="K56" s="17"/>
      <c r="L56" s="39"/>
      <c r="M56" s="39"/>
      <c r="N56" s="17"/>
      <c r="O56" s="17"/>
      <c r="P56" s="17"/>
      <c r="Q56" s="17"/>
      <c r="R56" s="17"/>
      <c r="S56" s="17"/>
      <c r="T56" s="17"/>
      <c r="U56" s="17"/>
      <c r="V56" s="17"/>
      <c r="W56" s="17"/>
      <c r="X56" s="17"/>
      <c r="Y56" s="17"/>
      <c r="Z56" s="17"/>
    </row>
    <row r="57" spans="2:26" x14ac:dyDescent="0.2">
      <c r="B57" s="17"/>
      <c r="C57" s="37" t="str">
        <f t="shared" si="1"/>
        <v>A-</v>
      </c>
      <c r="D57" s="17"/>
      <c r="E57" s="17"/>
      <c r="F57" s="17"/>
      <c r="G57" s="17"/>
      <c r="H57" s="17"/>
      <c r="I57" s="17"/>
      <c r="J57" s="17"/>
      <c r="K57" s="17"/>
      <c r="L57" s="39"/>
      <c r="M57" s="39"/>
      <c r="N57" s="17"/>
      <c r="O57" s="17"/>
      <c r="P57" s="17"/>
      <c r="Q57" s="17"/>
      <c r="R57" s="17"/>
      <c r="S57" s="17"/>
      <c r="T57" s="17"/>
      <c r="U57" s="17"/>
      <c r="V57" s="17"/>
      <c r="W57" s="17"/>
      <c r="X57" s="17"/>
      <c r="Y57" s="17"/>
      <c r="Z57" s="17"/>
    </row>
    <row r="58" spans="2:26" x14ac:dyDescent="0.2">
      <c r="B58" s="17"/>
      <c r="C58" s="37" t="str">
        <f t="shared" si="1"/>
        <v>A-</v>
      </c>
      <c r="D58" s="17"/>
      <c r="E58" s="17"/>
      <c r="F58" s="17"/>
      <c r="G58" s="17"/>
      <c r="H58" s="17"/>
      <c r="I58" s="17"/>
      <c r="J58" s="17"/>
      <c r="K58" s="17"/>
      <c r="L58" s="39"/>
      <c r="M58" s="39"/>
      <c r="N58" s="17"/>
      <c r="O58" s="17"/>
      <c r="P58" s="17"/>
      <c r="Q58" s="17"/>
      <c r="R58" s="17"/>
      <c r="S58" s="17"/>
      <c r="T58" s="17"/>
      <c r="U58" s="17"/>
      <c r="V58" s="17"/>
      <c r="W58" s="17"/>
      <c r="X58" s="17"/>
      <c r="Y58" s="17"/>
      <c r="Z58" s="17"/>
    </row>
    <row r="59" spans="2:26" x14ac:dyDescent="0.2">
      <c r="B59" s="17"/>
      <c r="C59" s="37" t="str">
        <f t="shared" si="1"/>
        <v>A-</v>
      </c>
      <c r="D59" s="17"/>
      <c r="E59" s="17"/>
      <c r="F59" s="17"/>
      <c r="G59" s="17"/>
      <c r="H59" s="17"/>
      <c r="I59" s="17"/>
      <c r="J59" s="17"/>
      <c r="K59" s="17"/>
      <c r="L59" s="39"/>
      <c r="M59" s="39"/>
      <c r="N59" s="17"/>
      <c r="O59" s="17"/>
      <c r="P59" s="17"/>
      <c r="Q59" s="17"/>
      <c r="R59" s="17"/>
      <c r="S59" s="17"/>
      <c r="T59" s="17"/>
      <c r="U59" s="17"/>
      <c r="V59" s="17"/>
      <c r="W59" s="17"/>
      <c r="X59" s="17"/>
      <c r="Y59" s="17"/>
      <c r="Z59" s="17"/>
    </row>
    <row r="60" spans="2:26" x14ac:dyDescent="0.2">
      <c r="B60" s="17"/>
      <c r="C60" s="37" t="str">
        <f t="shared" si="1"/>
        <v>A-</v>
      </c>
      <c r="D60" s="17"/>
      <c r="E60" s="17"/>
      <c r="F60" s="17"/>
      <c r="G60" s="17"/>
      <c r="H60" s="17"/>
      <c r="I60" s="17"/>
      <c r="J60" s="17"/>
      <c r="K60" s="17"/>
      <c r="L60" s="39"/>
      <c r="M60" s="39"/>
      <c r="N60" s="17"/>
      <c r="O60" s="17"/>
      <c r="P60" s="17"/>
      <c r="Q60" s="17"/>
      <c r="R60" s="17"/>
      <c r="S60" s="17"/>
      <c r="T60" s="17"/>
      <c r="U60" s="17"/>
      <c r="V60" s="17"/>
      <c r="W60" s="17"/>
      <c r="X60" s="17"/>
      <c r="Y60" s="17"/>
      <c r="Z60" s="17"/>
    </row>
    <row r="61" spans="2:26" x14ac:dyDescent="0.2">
      <c r="B61" s="17"/>
      <c r="C61" s="37" t="str">
        <f t="shared" si="1"/>
        <v>A-</v>
      </c>
      <c r="D61" s="17"/>
      <c r="E61" s="17"/>
      <c r="F61" s="17"/>
      <c r="G61" s="17"/>
      <c r="H61" s="17"/>
      <c r="I61" s="17"/>
      <c r="J61" s="17"/>
      <c r="K61" s="17"/>
      <c r="L61" s="39"/>
      <c r="M61" s="39"/>
      <c r="N61" s="17"/>
      <c r="O61" s="17"/>
      <c r="P61" s="17"/>
      <c r="Q61" s="17"/>
      <c r="R61" s="17"/>
      <c r="S61" s="17"/>
      <c r="T61" s="17"/>
      <c r="U61" s="17"/>
      <c r="V61" s="17"/>
      <c r="W61" s="17"/>
      <c r="X61" s="17"/>
      <c r="Y61" s="17"/>
      <c r="Z61" s="17"/>
    </row>
    <row r="62" spans="2:26" x14ac:dyDescent="0.2">
      <c r="B62" s="17"/>
      <c r="C62" s="37" t="str">
        <f t="shared" si="1"/>
        <v>A-</v>
      </c>
      <c r="D62" s="17"/>
      <c r="E62" s="17"/>
      <c r="F62" s="17"/>
      <c r="G62" s="17"/>
      <c r="H62" s="17"/>
      <c r="I62" s="17"/>
      <c r="J62" s="17"/>
      <c r="K62" s="17"/>
      <c r="L62" s="39"/>
      <c r="M62" s="39"/>
      <c r="N62" s="17"/>
      <c r="O62" s="17"/>
      <c r="P62" s="17"/>
      <c r="Q62" s="17"/>
      <c r="R62" s="17"/>
      <c r="S62" s="17"/>
      <c r="T62" s="17"/>
      <c r="U62" s="17"/>
      <c r="V62" s="17"/>
      <c r="W62" s="17"/>
      <c r="X62" s="17"/>
      <c r="Y62" s="17"/>
      <c r="Z62" s="17"/>
    </row>
    <row r="63" spans="2:26" x14ac:dyDescent="0.2">
      <c r="B63" s="17"/>
      <c r="C63" s="37" t="str">
        <f t="shared" si="1"/>
        <v>A-</v>
      </c>
      <c r="D63" s="17"/>
      <c r="E63" s="17"/>
      <c r="F63" s="17"/>
      <c r="G63" s="17"/>
      <c r="H63" s="17"/>
      <c r="I63" s="17"/>
      <c r="J63" s="17"/>
      <c r="K63" s="17"/>
      <c r="L63" s="39"/>
      <c r="M63" s="39"/>
      <c r="N63" s="17"/>
      <c r="O63" s="17"/>
      <c r="P63" s="17"/>
      <c r="Q63" s="17"/>
      <c r="R63" s="17"/>
      <c r="S63" s="17"/>
      <c r="T63" s="17"/>
      <c r="U63" s="17"/>
      <c r="V63" s="17"/>
      <c r="W63" s="17"/>
      <c r="X63" s="17"/>
      <c r="Y63" s="17"/>
      <c r="Z63" s="17"/>
    </row>
    <row r="64" spans="2:26" x14ac:dyDescent="0.2">
      <c r="B64" s="17"/>
      <c r="C64" s="37" t="str">
        <f t="shared" si="1"/>
        <v>A-</v>
      </c>
      <c r="D64" s="17"/>
      <c r="E64" s="17"/>
      <c r="F64" s="17"/>
      <c r="G64" s="17"/>
      <c r="H64" s="17"/>
      <c r="I64" s="17"/>
      <c r="J64" s="17"/>
      <c r="K64" s="17"/>
      <c r="L64" s="39"/>
      <c r="M64" s="39"/>
      <c r="N64" s="17"/>
      <c r="O64" s="17"/>
      <c r="P64" s="17"/>
      <c r="Q64" s="17"/>
      <c r="R64" s="17"/>
      <c r="S64" s="17"/>
      <c r="T64" s="17"/>
      <c r="U64" s="17"/>
      <c r="V64" s="17"/>
      <c r="W64" s="17"/>
      <c r="X64" s="17"/>
      <c r="Y64" s="17"/>
      <c r="Z64" s="17"/>
    </row>
    <row r="65" spans="2:26" x14ac:dyDescent="0.2">
      <c r="B65" s="17"/>
      <c r="C65" s="37" t="str">
        <f t="shared" si="1"/>
        <v>A-</v>
      </c>
      <c r="D65" s="17"/>
      <c r="E65" s="17"/>
      <c r="F65" s="17"/>
      <c r="G65" s="17"/>
      <c r="H65" s="17"/>
      <c r="I65" s="17"/>
      <c r="J65" s="17"/>
      <c r="K65" s="17"/>
      <c r="L65" s="39"/>
      <c r="M65" s="39"/>
      <c r="N65" s="17"/>
      <c r="O65" s="17"/>
      <c r="P65" s="17"/>
      <c r="Q65" s="17"/>
      <c r="R65" s="17"/>
      <c r="S65" s="17"/>
      <c r="T65" s="17"/>
      <c r="U65" s="17"/>
      <c r="V65" s="17"/>
      <c r="W65" s="17"/>
      <c r="X65" s="17"/>
      <c r="Y65" s="17"/>
      <c r="Z65" s="17"/>
    </row>
    <row r="66" spans="2:26" x14ac:dyDescent="0.2">
      <c r="B66" s="17"/>
      <c r="C66" s="37" t="str">
        <f t="shared" si="1"/>
        <v>A-</v>
      </c>
      <c r="D66" s="17"/>
      <c r="E66" s="17"/>
      <c r="F66" s="17"/>
      <c r="G66" s="17"/>
      <c r="H66" s="17"/>
      <c r="I66" s="17"/>
      <c r="J66" s="17"/>
      <c r="K66" s="17"/>
      <c r="L66" s="39"/>
      <c r="M66" s="39"/>
      <c r="N66" s="17"/>
      <c r="O66" s="17"/>
      <c r="P66" s="17"/>
      <c r="Q66" s="17"/>
      <c r="R66" s="17"/>
      <c r="S66" s="17"/>
      <c r="T66" s="17"/>
      <c r="U66" s="17"/>
      <c r="V66" s="17"/>
      <c r="W66" s="17"/>
      <c r="X66" s="17"/>
      <c r="Y66" s="17"/>
      <c r="Z66" s="17"/>
    </row>
    <row r="67" spans="2:26" x14ac:dyDescent="0.2">
      <c r="B67" s="17"/>
      <c r="C67" s="37" t="str">
        <f t="shared" si="1"/>
        <v>A-</v>
      </c>
      <c r="D67" s="17"/>
      <c r="E67" s="17"/>
      <c r="F67" s="17"/>
      <c r="G67" s="17"/>
      <c r="H67" s="17"/>
      <c r="I67" s="17"/>
      <c r="J67" s="17"/>
      <c r="K67" s="17"/>
      <c r="L67" s="39"/>
      <c r="M67" s="39"/>
      <c r="N67" s="17"/>
      <c r="O67" s="17"/>
      <c r="P67" s="17"/>
      <c r="Q67" s="17"/>
      <c r="R67" s="17"/>
      <c r="S67" s="17"/>
      <c r="T67" s="17"/>
      <c r="U67" s="17"/>
      <c r="V67" s="17"/>
      <c r="W67" s="17"/>
      <c r="X67" s="17"/>
      <c r="Y67" s="17"/>
      <c r="Z67" s="17"/>
    </row>
    <row r="68" spans="2:26" x14ac:dyDescent="0.2">
      <c r="B68" s="17"/>
      <c r="C68" s="37" t="str">
        <f t="shared" si="1"/>
        <v>A-</v>
      </c>
      <c r="D68" s="17"/>
      <c r="E68" s="17"/>
      <c r="F68" s="17"/>
      <c r="G68" s="17"/>
      <c r="H68" s="17"/>
      <c r="I68" s="17"/>
      <c r="J68" s="17"/>
      <c r="K68" s="17"/>
      <c r="L68" s="39"/>
      <c r="M68" s="39"/>
      <c r="N68" s="17"/>
      <c r="O68" s="17"/>
      <c r="P68" s="17"/>
      <c r="Q68" s="17"/>
      <c r="R68" s="17"/>
      <c r="S68" s="17"/>
      <c r="T68" s="17"/>
      <c r="U68" s="17"/>
      <c r="V68" s="17"/>
      <c r="W68" s="17"/>
      <c r="X68" s="17"/>
      <c r="Y68" s="17"/>
      <c r="Z68" s="17"/>
    </row>
    <row r="69" spans="2:26" x14ac:dyDescent="0.2">
      <c r="B69" s="17"/>
      <c r="C69" s="37" t="str">
        <f t="shared" si="1"/>
        <v>A-</v>
      </c>
      <c r="D69" s="17"/>
      <c r="E69" s="17"/>
      <c r="F69" s="17"/>
      <c r="G69" s="17"/>
      <c r="H69" s="17"/>
      <c r="I69" s="17"/>
      <c r="J69" s="17"/>
      <c r="K69" s="17"/>
      <c r="L69" s="39"/>
      <c r="M69" s="39"/>
      <c r="N69" s="17"/>
      <c r="O69" s="17"/>
      <c r="P69" s="17"/>
      <c r="Q69" s="17"/>
      <c r="R69" s="17"/>
      <c r="S69" s="17"/>
      <c r="T69" s="17"/>
      <c r="U69" s="17"/>
      <c r="V69" s="17"/>
      <c r="W69" s="17"/>
      <c r="X69" s="17"/>
      <c r="Y69" s="17"/>
      <c r="Z69" s="17"/>
    </row>
    <row r="70" spans="2:26" x14ac:dyDescent="0.2">
      <c r="B70" s="17"/>
      <c r="C70" s="37" t="str">
        <f t="shared" si="1"/>
        <v>A-</v>
      </c>
      <c r="D70" s="17"/>
      <c r="E70" s="17"/>
      <c r="F70" s="17"/>
      <c r="G70" s="17"/>
      <c r="H70" s="17"/>
      <c r="I70" s="17"/>
      <c r="J70" s="17"/>
      <c r="K70" s="17"/>
      <c r="L70" s="39"/>
      <c r="M70" s="39"/>
      <c r="N70" s="17"/>
      <c r="O70" s="17"/>
      <c r="P70" s="17"/>
      <c r="Q70" s="17"/>
      <c r="R70" s="17"/>
      <c r="S70" s="17"/>
      <c r="T70" s="17"/>
      <c r="U70" s="17"/>
      <c r="V70" s="17"/>
      <c r="W70" s="17"/>
      <c r="X70" s="17"/>
      <c r="Y70" s="17"/>
      <c r="Z70" s="17"/>
    </row>
    <row r="71" spans="2:26" x14ac:dyDescent="0.2">
      <c r="B71" s="17"/>
      <c r="C71" s="37" t="str">
        <f t="shared" si="1"/>
        <v>A-</v>
      </c>
      <c r="D71" s="17"/>
      <c r="E71" s="17"/>
      <c r="F71" s="17"/>
      <c r="G71" s="17"/>
      <c r="H71" s="17"/>
      <c r="I71" s="17"/>
      <c r="J71" s="17"/>
      <c r="K71" s="17"/>
      <c r="L71" s="39"/>
      <c r="M71" s="39"/>
      <c r="N71" s="17"/>
      <c r="O71" s="17"/>
      <c r="P71" s="17"/>
      <c r="Q71" s="17"/>
      <c r="R71" s="17"/>
      <c r="S71" s="17"/>
      <c r="T71" s="17"/>
      <c r="U71" s="17"/>
      <c r="V71" s="17"/>
      <c r="W71" s="17"/>
      <c r="X71" s="17"/>
      <c r="Y71" s="17"/>
      <c r="Z71" s="17"/>
    </row>
    <row r="72" spans="2:26" x14ac:dyDescent="0.2">
      <c r="B72" s="17"/>
      <c r="C72" s="37" t="str">
        <f t="shared" si="1"/>
        <v>A-</v>
      </c>
      <c r="D72" s="17"/>
      <c r="E72" s="17"/>
      <c r="F72" s="17"/>
      <c r="G72" s="17"/>
      <c r="H72" s="17"/>
      <c r="I72" s="17"/>
      <c r="J72" s="17"/>
      <c r="K72" s="17"/>
      <c r="L72" s="39"/>
      <c r="M72" s="39"/>
      <c r="N72" s="17"/>
      <c r="O72" s="17"/>
      <c r="P72" s="17"/>
      <c r="Q72" s="17"/>
      <c r="R72" s="17"/>
      <c r="S72" s="17"/>
      <c r="T72" s="17"/>
      <c r="U72" s="17"/>
      <c r="V72" s="17"/>
      <c r="W72" s="17"/>
      <c r="X72" s="17"/>
      <c r="Y72" s="17"/>
      <c r="Z72" s="17"/>
    </row>
    <row r="73" spans="2:26" x14ac:dyDescent="0.2">
      <c r="B73" s="17"/>
      <c r="C73" s="37" t="str">
        <f t="shared" si="1"/>
        <v>A-</v>
      </c>
      <c r="D73" s="17"/>
      <c r="E73" s="17"/>
      <c r="F73" s="17"/>
      <c r="G73" s="17"/>
      <c r="H73" s="17"/>
      <c r="I73" s="17"/>
      <c r="J73" s="17"/>
      <c r="K73" s="17"/>
      <c r="L73" s="39"/>
      <c r="M73" s="39"/>
      <c r="N73" s="17"/>
      <c r="O73" s="17"/>
      <c r="P73" s="17"/>
      <c r="Q73" s="17"/>
      <c r="R73" s="17"/>
      <c r="S73" s="17"/>
      <c r="T73" s="17"/>
      <c r="U73" s="17"/>
      <c r="V73" s="17"/>
      <c r="W73" s="17"/>
      <c r="X73" s="17"/>
      <c r="Y73" s="17"/>
      <c r="Z73" s="17"/>
    </row>
    <row r="74" spans="2:26" x14ac:dyDescent="0.2">
      <c r="B74" s="17"/>
      <c r="C74" s="37" t="str">
        <f t="shared" si="1"/>
        <v>A-</v>
      </c>
      <c r="D74" s="17"/>
      <c r="E74" s="17"/>
      <c r="F74" s="17"/>
      <c r="G74" s="17"/>
      <c r="H74" s="17"/>
      <c r="I74" s="17"/>
      <c r="J74" s="17"/>
      <c r="K74" s="17"/>
      <c r="L74" s="39"/>
      <c r="M74" s="39"/>
      <c r="N74" s="17"/>
      <c r="O74" s="17"/>
      <c r="P74" s="17"/>
      <c r="Q74" s="17"/>
      <c r="R74" s="17"/>
      <c r="S74" s="17"/>
      <c r="T74" s="17"/>
      <c r="U74" s="17"/>
      <c r="V74" s="17"/>
      <c r="W74" s="17"/>
      <c r="X74" s="17"/>
      <c r="Y74" s="17"/>
      <c r="Z74" s="17"/>
    </row>
    <row r="75" spans="2:26" x14ac:dyDescent="0.2">
      <c r="B75" s="17"/>
      <c r="C75" s="37" t="str">
        <f t="shared" ref="C75:C138" si="2">"A-" &amp; IF(D75&lt;&gt;"",C74+1,"")</f>
        <v>A-</v>
      </c>
      <c r="D75" s="17"/>
      <c r="E75" s="17"/>
      <c r="F75" s="17"/>
      <c r="G75" s="17"/>
      <c r="H75" s="17"/>
      <c r="I75" s="17"/>
      <c r="J75" s="17"/>
      <c r="K75" s="17"/>
      <c r="L75" s="39"/>
      <c r="M75" s="39"/>
      <c r="N75" s="17"/>
      <c r="O75" s="17"/>
      <c r="P75" s="17"/>
      <c r="Q75" s="17"/>
      <c r="R75" s="17"/>
      <c r="S75" s="17"/>
      <c r="T75" s="17"/>
      <c r="U75" s="17"/>
      <c r="V75" s="17"/>
      <c r="W75" s="17"/>
      <c r="X75" s="17"/>
      <c r="Y75" s="17"/>
      <c r="Z75" s="17"/>
    </row>
    <row r="76" spans="2:26" x14ac:dyDescent="0.2">
      <c r="B76" s="17"/>
      <c r="C76" s="37" t="str">
        <f t="shared" si="2"/>
        <v>A-</v>
      </c>
      <c r="D76" s="17"/>
      <c r="E76" s="17"/>
      <c r="F76" s="17"/>
      <c r="G76" s="17"/>
      <c r="H76" s="17"/>
      <c r="I76" s="17"/>
      <c r="J76" s="17"/>
      <c r="K76" s="17"/>
      <c r="L76" s="39"/>
      <c r="M76" s="39"/>
      <c r="N76" s="17"/>
      <c r="O76" s="17"/>
      <c r="P76" s="17"/>
      <c r="Q76" s="17"/>
      <c r="R76" s="17"/>
      <c r="S76" s="17"/>
      <c r="T76" s="17"/>
      <c r="U76" s="17"/>
      <c r="V76" s="17"/>
      <c r="W76" s="17"/>
      <c r="X76" s="17"/>
      <c r="Y76" s="17"/>
      <c r="Z76" s="17"/>
    </row>
    <row r="77" spans="2:26" x14ac:dyDescent="0.2">
      <c r="B77" s="17"/>
      <c r="C77" s="37" t="str">
        <f t="shared" si="2"/>
        <v>A-</v>
      </c>
      <c r="D77" s="17"/>
      <c r="E77" s="17"/>
      <c r="F77" s="17"/>
      <c r="G77" s="17"/>
      <c r="H77" s="17"/>
      <c r="I77" s="17"/>
      <c r="J77" s="17"/>
      <c r="K77" s="17"/>
      <c r="L77" s="39"/>
      <c r="M77" s="39"/>
      <c r="N77" s="17"/>
      <c r="O77" s="17"/>
      <c r="P77" s="17"/>
      <c r="Q77" s="17"/>
      <c r="R77" s="17"/>
      <c r="S77" s="17"/>
      <c r="T77" s="17"/>
      <c r="U77" s="17"/>
      <c r="V77" s="17"/>
      <c r="W77" s="17"/>
      <c r="X77" s="17"/>
      <c r="Y77" s="17"/>
      <c r="Z77" s="17"/>
    </row>
    <row r="78" spans="2:26" x14ac:dyDescent="0.2">
      <c r="B78" s="17"/>
      <c r="C78" s="37" t="str">
        <f t="shared" si="2"/>
        <v>A-</v>
      </c>
      <c r="D78" s="17"/>
      <c r="E78" s="17"/>
      <c r="F78" s="17"/>
      <c r="G78" s="17"/>
      <c r="H78" s="17"/>
      <c r="I78" s="17"/>
      <c r="J78" s="17"/>
      <c r="K78" s="17"/>
      <c r="L78" s="39"/>
      <c r="M78" s="39"/>
      <c r="N78" s="17"/>
      <c r="O78" s="17"/>
      <c r="P78" s="17"/>
      <c r="Q78" s="17"/>
      <c r="R78" s="17"/>
      <c r="S78" s="17"/>
      <c r="T78" s="17"/>
      <c r="U78" s="17"/>
      <c r="V78" s="17"/>
      <c r="W78" s="17"/>
      <c r="X78" s="17"/>
      <c r="Y78" s="17"/>
      <c r="Z78" s="17"/>
    </row>
    <row r="79" spans="2:26" x14ac:dyDescent="0.2">
      <c r="B79" s="17"/>
      <c r="C79" s="37" t="str">
        <f t="shared" si="2"/>
        <v>A-</v>
      </c>
      <c r="D79" s="17"/>
      <c r="E79" s="17"/>
      <c r="F79" s="17"/>
      <c r="G79" s="17"/>
      <c r="H79" s="17"/>
      <c r="I79" s="17"/>
      <c r="J79" s="17"/>
      <c r="K79" s="17"/>
      <c r="L79" s="39"/>
      <c r="M79" s="39"/>
      <c r="N79" s="17"/>
      <c r="O79" s="17"/>
      <c r="P79" s="17"/>
      <c r="Q79" s="17"/>
      <c r="R79" s="17"/>
      <c r="S79" s="17"/>
      <c r="T79" s="17"/>
      <c r="U79" s="17"/>
      <c r="V79" s="17"/>
      <c r="W79" s="17"/>
      <c r="X79" s="17"/>
      <c r="Y79" s="17"/>
      <c r="Z79" s="17"/>
    </row>
    <row r="80" spans="2:26" x14ac:dyDescent="0.2">
      <c r="B80" s="17"/>
      <c r="C80" s="37" t="str">
        <f t="shared" si="2"/>
        <v>A-</v>
      </c>
      <c r="D80" s="17"/>
      <c r="E80" s="17"/>
      <c r="F80" s="17"/>
      <c r="G80" s="17"/>
      <c r="H80" s="17"/>
      <c r="I80" s="17"/>
      <c r="J80" s="17"/>
      <c r="K80" s="17"/>
      <c r="L80" s="39"/>
      <c r="M80" s="39"/>
      <c r="N80" s="17"/>
      <c r="O80" s="17"/>
      <c r="P80" s="17"/>
      <c r="Q80" s="17"/>
      <c r="R80" s="17"/>
      <c r="S80" s="17"/>
      <c r="T80" s="17"/>
      <c r="U80" s="17"/>
      <c r="V80" s="17"/>
      <c r="W80" s="17"/>
      <c r="X80" s="17"/>
      <c r="Y80" s="17"/>
      <c r="Z80" s="17"/>
    </row>
    <row r="81" spans="2:26" x14ac:dyDescent="0.2">
      <c r="B81" s="17"/>
      <c r="C81" s="37" t="str">
        <f t="shared" si="2"/>
        <v>A-</v>
      </c>
      <c r="D81" s="17"/>
      <c r="E81" s="17"/>
      <c r="F81" s="17"/>
      <c r="G81" s="17"/>
      <c r="H81" s="17"/>
      <c r="I81" s="17"/>
      <c r="J81" s="17"/>
      <c r="K81" s="17"/>
      <c r="L81" s="39"/>
      <c r="M81" s="39"/>
      <c r="N81" s="17"/>
      <c r="O81" s="17"/>
      <c r="P81" s="17"/>
      <c r="Q81" s="17"/>
      <c r="R81" s="17"/>
      <c r="S81" s="17"/>
      <c r="T81" s="17"/>
      <c r="U81" s="17"/>
      <c r="V81" s="17"/>
      <c r="W81" s="17"/>
      <c r="X81" s="17"/>
      <c r="Y81" s="17"/>
      <c r="Z81" s="17"/>
    </row>
    <row r="82" spans="2:26" x14ac:dyDescent="0.2">
      <c r="B82" s="17"/>
      <c r="C82" s="37" t="str">
        <f t="shared" si="2"/>
        <v>A-</v>
      </c>
      <c r="D82" s="17"/>
      <c r="E82" s="17"/>
      <c r="F82" s="17"/>
      <c r="G82" s="17"/>
      <c r="H82" s="17"/>
      <c r="I82" s="17"/>
      <c r="J82" s="17"/>
      <c r="K82" s="17"/>
      <c r="L82" s="39"/>
      <c r="M82" s="39"/>
      <c r="N82" s="17"/>
      <c r="O82" s="17"/>
      <c r="P82" s="17"/>
      <c r="Q82" s="17"/>
      <c r="R82" s="17"/>
      <c r="S82" s="17"/>
      <c r="T82" s="17"/>
      <c r="U82" s="17"/>
      <c r="V82" s="17"/>
      <c r="W82" s="17"/>
      <c r="X82" s="17"/>
      <c r="Y82" s="17"/>
      <c r="Z82" s="17"/>
    </row>
    <row r="83" spans="2:26" x14ac:dyDescent="0.2">
      <c r="B83" s="17"/>
      <c r="C83" s="37" t="str">
        <f t="shared" si="2"/>
        <v>A-</v>
      </c>
      <c r="D83" s="17"/>
      <c r="E83" s="17"/>
      <c r="F83" s="17"/>
      <c r="G83" s="17"/>
      <c r="H83" s="17"/>
      <c r="I83" s="17"/>
      <c r="J83" s="17"/>
      <c r="K83" s="17"/>
      <c r="L83" s="39"/>
      <c r="M83" s="39"/>
      <c r="N83" s="17"/>
      <c r="O83" s="17"/>
      <c r="P83" s="17"/>
      <c r="Q83" s="17"/>
      <c r="R83" s="17"/>
      <c r="S83" s="17"/>
      <c r="T83" s="17"/>
      <c r="U83" s="17"/>
      <c r="V83" s="17"/>
      <c r="W83" s="17"/>
      <c r="X83" s="17"/>
      <c r="Y83" s="17"/>
      <c r="Z83" s="17"/>
    </row>
    <row r="84" spans="2:26" x14ac:dyDescent="0.2">
      <c r="B84" s="17"/>
      <c r="C84" s="37" t="str">
        <f t="shared" si="2"/>
        <v>A-</v>
      </c>
      <c r="D84" s="17"/>
      <c r="E84" s="17"/>
      <c r="F84" s="17"/>
      <c r="G84" s="17"/>
      <c r="H84" s="17"/>
      <c r="I84" s="17"/>
      <c r="J84" s="17"/>
      <c r="K84" s="17"/>
      <c r="L84" s="39"/>
      <c r="M84" s="39"/>
      <c r="N84" s="17"/>
      <c r="O84" s="17"/>
      <c r="P84" s="17"/>
      <c r="Q84" s="17"/>
      <c r="R84" s="17"/>
      <c r="S84" s="17"/>
      <c r="T84" s="17"/>
      <c r="U84" s="17"/>
      <c r="V84" s="17"/>
      <c r="W84" s="17"/>
      <c r="X84" s="17"/>
      <c r="Y84" s="17"/>
      <c r="Z84" s="17"/>
    </row>
    <row r="85" spans="2:26" x14ac:dyDescent="0.2">
      <c r="B85" s="17"/>
      <c r="C85" s="37" t="str">
        <f t="shared" si="2"/>
        <v>A-</v>
      </c>
      <c r="D85" s="17"/>
      <c r="E85" s="17"/>
      <c r="F85" s="17"/>
      <c r="G85" s="17"/>
      <c r="H85" s="17"/>
      <c r="I85" s="17"/>
      <c r="J85" s="17"/>
      <c r="K85" s="17"/>
      <c r="L85" s="39"/>
      <c r="M85" s="39"/>
      <c r="N85" s="17"/>
      <c r="O85" s="17"/>
      <c r="P85" s="17"/>
      <c r="Q85" s="17"/>
      <c r="R85" s="17"/>
      <c r="S85" s="17"/>
      <c r="T85" s="17"/>
      <c r="U85" s="17"/>
      <c r="V85" s="17"/>
      <c r="W85" s="17"/>
      <c r="X85" s="17"/>
      <c r="Y85" s="17"/>
      <c r="Z85" s="17"/>
    </row>
    <row r="86" spans="2:26" x14ac:dyDescent="0.2">
      <c r="B86" s="17"/>
      <c r="C86" s="37" t="str">
        <f t="shared" si="2"/>
        <v>A-</v>
      </c>
      <c r="D86" s="17"/>
      <c r="E86" s="17"/>
      <c r="F86" s="17"/>
      <c r="G86" s="17"/>
      <c r="H86" s="17"/>
      <c r="I86" s="17"/>
      <c r="J86" s="17"/>
      <c r="K86" s="17"/>
      <c r="L86" s="39"/>
      <c r="M86" s="39"/>
      <c r="N86" s="17"/>
      <c r="O86" s="17"/>
      <c r="P86" s="17"/>
      <c r="Q86" s="17"/>
      <c r="R86" s="17"/>
      <c r="S86" s="17"/>
      <c r="T86" s="17"/>
      <c r="U86" s="17"/>
      <c r="V86" s="17"/>
      <c r="W86" s="17"/>
      <c r="X86" s="17"/>
      <c r="Y86" s="17"/>
      <c r="Z86" s="17"/>
    </row>
    <row r="87" spans="2:26" x14ac:dyDescent="0.2">
      <c r="B87" s="17"/>
      <c r="C87" s="37" t="str">
        <f t="shared" si="2"/>
        <v>A-</v>
      </c>
      <c r="D87" s="17"/>
      <c r="E87" s="17"/>
      <c r="F87" s="17"/>
      <c r="G87" s="17"/>
      <c r="H87" s="17"/>
      <c r="I87" s="17"/>
      <c r="J87" s="17"/>
      <c r="K87" s="17"/>
      <c r="L87" s="39"/>
      <c r="M87" s="39"/>
      <c r="N87" s="17"/>
      <c r="O87" s="17"/>
      <c r="P87" s="17"/>
      <c r="Q87" s="17"/>
      <c r="R87" s="17"/>
      <c r="S87" s="17"/>
      <c r="T87" s="17"/>
      <c r="U87" s="17"/>
      <c r="V87" s="17"/>
      <c r="W87" s="17"/>
      <c r="X87" s="17"/>
      <c r="Y87" s="17"/>
      <c r="Z87" s="17"/>
    </row>
    <row r="88" spans="2:26" x14ac:dyDescent="0.2">
      <c r="B88" s="17"/>
      <c r="C88" s="37" t="str">
        <f t="shared" si="2"/>
        <v>A-</v>
      </c>
      <c r="D88" s="17"/>
      <c r="E88" s="17"/>
      <c r="F88" s="17"/>
      <c r="G88" s="17"/>
      <c r="H88" s="17"/>
      <c r="I88" s="17"/>
      <c r="J88" s="17"/>
      <c r="K88" s="17"/>
      <c r="L88" s="39"/>
      <c r="M88" s="39"/>
      <c r="N88" s="17"/>
      <c r="O88" s="17"/>
      <c r="P88" s="17"/>
      <c r="Q88" s="17"/>
      <c r="R88" s="17"/>
      <c r="S88" s="17"/>
      <c r="T88" s="17"/>
      <c r="U88" s="17"/>
      <c r="V88" s="17"/>
      <c r="W88" s="17"/>
      <c r="X88" s="17"/>
      <c r="Y88" s="17"/>
      <c r="Z88" s="17"/>
    </row>
    <row r="89" spans="2:26" x14ac:dyDescent="0.2">
      <c r="B89" s="17"/>
      <c r="C89" s="37" t="str">
        <f t="shared" si="2"/>
        <v>A-</v>
      </c>
      <c r="D89" s="17"/>
      <c r="E89" s="17"/>
      <c r="F89" s="17"/>
      <c r="G89" s="17"/>
      <c r="H89" s="17"/>
      <c r="I89" s="17"/>
      <c r="J89" s="17"/>
      <c r="K89" s="17"/>
      <c r="L89" s="39"/>
      <c r="M89" s="39"/>
      <c r="N89" s="17"/>
      <c r="O89" s="17"/>
      <c r="P89" s="17"/>
      <c r="Q89" s="17"/>
      <c r="R89" s="17"/>
      <c r="S89" s="17"/>
      <c r="T89" s="17"/>
      <c r="U89" s="17"/>
      <c r="V89" s="17"/>
      <c r="W89" s="17"/>
      <c r="X89" s="17"/>
      <c r="Y89" s="17"/>
      <c r="Z89" s="17"/>
    </row>
    <row r="90" spans="2:26" x14ac:dyDescent="0.2">
      <c r="B90" s="17"/>
      <c r="C90" s="37" t="str">
        <f t="shared" si="2"/>
        <v>A-</v>
      </c>
      <c r="D90" s="17"/>
      <c r="E90" s="17"/>
      <c r="F90" s="17"/>
      <c r="G90" s="17"/>
      <c r="H90" s="17"/>
      <c r="I90" s="17"/>
      <c r="J90" s="17"/>
      <c r="K90" s="17"/>
      <c r="L90" s="39"/>
      <c r="M90" s="39"/>
      <c r="N90" s="17"/>
      <c r="O90" s="17"/>
      <c r="P90" s="17"/>
      <c r="Q90" s="17"/>
      <c r="R90" s="17"/>
      <c r="S90" s="17"/>
      <c r="T90" s="17"/>
      <c r="U90" s="17"/>
      <c r="V90" s="17"/>
      <c r="W90" s="17"/>
      <c r="X90" s="17"/>
      <c r="Y90" s="17"/>
      <c r="Z90" s="17"/>
    </row>
    <row r="91" spans="2:26" x14ac:dyDescent="0.2">
      <c r="B91" s="17"/>
      <c r="C91" s="37" t="str">
        <f t="shared" si="2"/>
        <v>A-</v>
      </c>
      <c r="D91" s="17"/>
      <c r="E91" s="17"/>
      <c r="F91" s="17"/>
      <c r="G91" s="17"/>
      <c r="H91" s="17"/>
      <c r="I91" s="17"/>
      <c r="J91" s="17"/>
      <c r="K91" s="17"/>
      <c r="L91" s="39"/>
      <c r="M91" s="39"/>
      <c r="N91" s="17"/>
      <c r="O91" s="17"/>
      <c r="P91" s="17"/>
      <c r="Q91" s="17"/>
      <c r="R91" s="17"/>
      <c r="S91" s="17"/>
      <c r="T91" s="17"/>
      <c r="U91" s="17"/>
      <c r="V91" s="17"/>
      <c r="W91" s="17"/>
      <c r="X91" s="17"/>
      <c r="Y91" s="17"/>
      <c r="Z91" s="17"/>
    </row>
    <row r="92" spans="2:26" x14ac:dyDescent="0.2">
      <c r="B92" s="17"/>
      <c r="C92" s="37" t="str">
        <f t="shared" si="2"/>
        <v>A-</v>
      </c>
      <c r="D92" s="17"/>
      <c r="E92" s="17"/>
      <c r="F92" s="17"/>
      <c r="G92" s="17"/>
      <c r="H92" s="17"/>
      <c r="I92" s="17"/>
      <c r="J92" s="17"/>
      <c r="K92" s="17"/>
      <c r="L92" s="39"/>
      <c r="M92" s="39"/>
      <c r="N92" s="17"/>
      <c r="O92" s="17"/>
      <c r="P92" s="17"/>
      <c r="Q92" s="17"/>
      <c r="R92" s="17"/>
      <c r="S92" s="17"/>
      <c r="T92" s="17"/>
      <c r="U92" s="17"/>
      <c r="V92" s="17"/>
      <c r="W92" s="17"/>
      <c r="X92" s="17"/>
      <c r="Y92" s="17"/>
      <c r="Z92" s="17"/>
    </row>
    <row r="93" spans="2:26" x14ac:dyDescent="0.2">
      <c r="B93" s="17"/>
      <c r="C93" s="37" t="str">
        <f t="shared" si="2"/>
        <v>A-</v>
      </c>
      <c r="D93" s="17"/>
      <c r="E93" s="17"/>
      <c r="F93" s="17"/>
      <c r="G93" s="17"/>
      <c r="H93" s="17"/>
      <c r="I93" s="17"/>
      <c r="J93" s="17"/>
      <c r="K93" s="17"/>
      <c r="L93" s="39"/>
      <c r="M93" s="39"/>
      <c r="N93" s="17"/>
      <c r="O93" s="17"/>
      <c r="P93" s="17"/>
      <c r="Q93" s="17"/>
      <c r="R93" s="17"/>
      <c r="S93" s="17"/>
      <c r="T93" s="17"/>
      <c r="U93" s="17"/>
      <c r="V93" s="17"/>
      <c r="W93" s="17"/>
      <c r="X93" s="17"/>
      <c r="Y93" s="17"/>
      <c r="Z93" s="17"/>
    </row>
    <row r="94" spans="2:26" x14ac:dyDescent="0.2">
      <c r="B94" s="17"/>
      <c r="C94" s="37" t="str">
        <f t="shared" si="2"/>
        <v>A-</v>
      </c>
      <c r="D94" s="17"/>
      <c r="E94" s="17"/>
      <c r="F94" s="17"/>
      <c r="G94" s="17"/>
      <c r="H94" s="17"/>
      <c r="I94" s="17"/>
      <c r="J94" s="17"/>
      <c r="K94" s="17"/>
      <c r="L94" s="39"/>
      <c r="M94" s="39"/>
      <c r="N94" s="17"/>
      <c r="O94" s="17"/>
      <c r="P94" s="17"/>
      <c r="Q94" s="17"/>
      <c r="R94" s="17"/>
      <c r="S94" s="17"/>
      <c r="T94" s="17"/>
      <c r="U94" s="17"/>
      <c r="V94" s="17"/>
      <c r="W94" s="17"/>
      <c r="X94" s="17"/>
      <c r="Y94" s="17"/>
      <c r="Z94" s="17"/>
    </row>
    <row r="95" spans="2:26" x14ac:dyDescent="0.2">
      <c r="B95" s="17"/>
      <c r="C95" s="37" t="str">
        <f t="shared" si="2"/>
        <v>A-</v>
      </c>
      <c r="D95" s="17"/>
      <c r="E95" s="17"/>
      <c r="F95" s="17"/>
      <c r="G95" s="17"/>
      <c r="H95" s="17"/>
      <c r="I95" s="17"/>
      <c r="J95" s="17"/>
      <c r="K95" s="17"/>
      <c r="L95" s="39"/>
      <c r="M95" s="39"/>
      <c r="N95" s="17"/>
      <c r="O95" s="17"/>
      <c r="P95" s="17"/>
      <c r="Q95" s="17"/>
      <c r="R95" s="17"/>
      <c r="S95" s="17"/>
      <c r="T95" s="17"/>
      <c r="U95" s="17"/>
      <c r="V95" s="17"/>
      <c r="W95" s="17"/>
      <c r="X95" s="17"/>
      <c r="Y95" s="17"/>
      <c r="Z95" s="17"/>
    </row>
    <row r="96" spans="2:26" x14ac:dyDescent="0.2">
      <c r="B96" s="17"/>
      <c r="C96" s="37" t="str">
        <f t="shared" si="2"/>
        <v>A-</v>
      </c>
      <c r="D96" s="17"/>
      <c r="E96" s="17"/>
      <c r="F96" s="17"/>
      <c r="G96" s="17"/>
      <c r="H96" s="17"/>
      <c r="I96" s="17"/>
      <c r="J96" s="17"/>
      <c r="K96" s="17"/>
      <c r="L96" s="39"/>
      <c r="M96" s="39"/>
      <c r="N96" s="17"/>
      <c r="O96" s="17"/>
      <c r="P96" s="17"/>
      <c r="Q96" s="17"/>
      <c r="R96" s="17"/>
      <c r="S96" s="17"/>
      <c r="T96" s="17"/>
      <c r="U96" s="17"/>
      <c r="V96" s="17"/>
      <c r="W96" s="17"/>
      <c r="X96" s="17"/>
      <c r="Y96" s="17"/>
      <c r="Z96" s="17"/>
    </row>
    <row r="97" spans="2:26" x14ac:dyDescent="0.2">
      <c r="B97" s="17"/>
      <c r="C97" s="37" t="str">
        <f t="shared" si="2"/>
        <v>A-</v>
      </c>
      <c r="D97" s="17"/>
      <c r="E97" s="17"/>
      <c r="F97" s="17"/>
      <c r="G97" s="17"/>
      <c r="H97" s="17"/>
      <c r="I97" s="17"/>
      <c r="J97" s="17"/>
      <c r="K97" s="17"/>
      <c r="L97" s="39"/>
      <c r="M97" s="39"/>
      <c r="N97" s="17"/>
      <c r="O97" s="17"/>
      <c r="P97" s="17"/>
      <c r="Q97" s="17"/>
      <c r="R97" s="17"/>
      <c r="S97" s="17"/>
      <c r="T97" s="17"/>
      <c r="U97" s="17"/>
      <c r="V97" s="17"/>
      <c r="W97" s="17"/>
      <c r="X97" s="17"/>
      <c r="Y97" s="17"/>
      <c r="Z97" s="17"/>
    </row>
    <row r="98" spans="2:26" x14ac:dyDescent="0.2">
      <c r="B98" s="17"/>
      <c r="C98" s="37" t="str">
        <f t="shared" si="2"/>
        <v>A-</v>
      </c>
      <c r="D98" s="17"/>
      <c r="E98" s="17"/>
      <c r="F98" s="17"/>
      <c r="G98" s="17"/>
      <c r="H98" s="17"/>
      <c r="I98" s="17"/>
      <c r="J98" s="17"/>
      <c r="K98" s="17"/>
      <c r="L98" s="39"/>
      <c r="M98" s="39"/>
      <c r="N98" s="17"/>
      <c r="O98" s="17"/>
      <c r="P98" s="17"/>
      <c r="Q98" s="17"/>
      <c r="R98" s="17"/>
      <c r="S98" s="17"/>
      <c r="T98" s="17"/>
      <c r="U98" s="17"/>
      <c r="V98" s="17"/>
      <c r="W98" s="17"/>
      <c r="X98" s="17"/>
      <c r="Y98" s="17"/>
      <c r="Z98" s="17"/>
    </row>
    <row r="99" spans="2:26" x14ac:dyDescent="0.2">
      <c r="B99" s="17"/>
      <c r="C99" s="37" t="str">
        <f t="shared" si="2"/>
        <v>A-</v>
      </c>
      <c r="D99" s="17"/>
      <c r="E99" s="17"/>
      <c r="F99" s="17"/>
      <c r="G99" s="17"/>
      <c r="H99" s="17"/>
      <c r="I99" s="17"/>
      <c r="J99" s="17"/>
      <c r="K99" s="17"/>
      <c r="L99" s="39"/>
      <c r="M99" s="39"/>
      <c r="N99" s="17"/>
      <c r="O99" s="17"/>
      <c r="P99" s="17"/>
      <c r="Q99" s="17"/>
      <c r="R99" s="17"/>
      <c r="S99" s="17"/>
      <c r="T99" s="17"/>
      <c r="U99" s="17"/>
      <c r="V99" s="17"/>
      <c r="W99" s="17"/>
      <c r="X99" s="17"/>
      <c r="Y99" s="17"/>
      <c r="Z99" s="17"/>
    </row>
    <row r="100" spans="2:26" x14ac:dyDescent="0.2">
      <c r="B100" s="17"/>
      <c r="C100" s="37" t="str">
        <f t="shared" si="2"/>
        <v>A-</v>
      </c>
      <c r="D100" s="17"/>
      <c r="E100" s="17"/>
      <c r="F100" s="17"/>
      <c r="G100" s="17"/>
      <c r="H100" s="17"/>
      <c r="I100" s="17"/>
      <c r="J100" s="17"/>
      <c r="K100" s="17"/>
      <c r="L100" s="39"/>
      <c r="M100" s="39"/>
      <c r="N100" s="17"/>
      <c r="O100" s="17"/>
      <c r="P100" s="17"/>
      <c r="Q100" s="17"/>
      <c r="R100" s="17"/>
      <c r="S100" s="17"/>
      <c r="T100" s="17"/>
      <c r="U100" s="17"/>
      <c r="V100" s="17"/>
      <c r="W100" s="17"/>
      <c r="X100" s="17"/>
      <c r="Y100" s="17"/>
      <c r="Z100" s="17"/>
    </row>
    <row r="101" spans="2:26" x14ac:dyDescent="0.2">
      <c r="B101" s="17"/>
      <c r="C101" s="37" t="str">
        <f t="shared" si="2"/>
        <v>A-</v>
      </c>
      <c r="D101" s="17"/>
      <c r="E101" s="17"/>
      <c r="F101" s="17"/>
      <c r="G101" s="17"/>
      <c r="H101" s="17"/>
      <c r="I101" s="17"/>
      <c r="J101" s="17"/>
      <c r="K101" s="17"/>
      <c r="L101" s="39"/>
      <c r="M101" s="39"/>
      <c r="N101" s="17"/>
      <c r="O101" s="17"/>
      <c r="P101" s="17"/>
      <c r="Q101" s="17"/>
      <c r="R101" s="17"/>
      <c r="S101" s="17"/>
      <c r="T101" s="17"/>
      <c r="U101" s="17"/>
      <c r="V101" s="17"/>
      <c r="W101" s="17"/>
      <c r="X101" s="17"/>
      <c r="Y101" s="17"/>
      <c r="Z101" s="17"/>
    </row>
    <row r="102" spans="2:26" x14ac:dyDescent="0.2">
      <c r="B102" s="17"/>
      <c r="C102" s="37" t="str">
        <f t="shared" si="2"/>
        <v>A-</v>
      </c>
      <c r="D102" s="17"/>
      <c r="E102" s="17"/>
      <c r="F102" s="17"/>
      <c r="G102" s="17"/>
      <c r="H102" s="17"/>
      <c r="I102" s="17"/>
      <c r="J102" s="17"/>
      <c r="K102" s="17"/>
      <c r="L102" s="39"/>
      <c r="M102" s="39"/>
      <c r="N102" s="17"/>
      <c r="O102" s="17"/>
      <c r="P102" s="17"/>
      <c r="Q102" s="17"/>
      <c r="R102" s="17"/>
      <c r="S102" s="17"/>
      <c r="T102" s="17"/>
      <c r="U102" s="17"/>
      <c r="V102" s="17"/>
      <c r="W102" s="17"/>
      <c r="X102" s="17"/>
      <c r="Y102" s="17"/>
      <c r="Z102" s="17"/>
    </row>
    <row r="103" spans="2:26" x14ac:dyDescent="0.2">
      <c r="B103" s="17"/>
      <c r="C103" s="37" t="str">
        <f t="shared" si="2"/>
        <v>A-</v>
      </c>
      <c r="D103" s="17"/>
      <c r="E103" s="17"/>
      <c r="F103" s="17"/>
      <c r="G103" s="17"/>
      <c r="H103" s="17"/>
      <c r="I103" s="17"/>
      <c r="J103" s="17"/>
      <c r="K103" s="17"/>
      <c r="L103" s="39"/>
      <c r="M103" s="39"/>
      <c r="N103" s="17"/>
      <c r="O103" s="17"/>
      <c r="P103" s="17"/>
      <c r="Q103" s="17"/>
      <c r="R103" s="17"/>
      <c r="S103" s="17"/>
      <c r="T103" s="17"/>
      <c r="U103" s="17"/>
      <c r="V103" s="17"/>
      <c r="W103" s="17"/>
      <c r="X103" s="17"/>
      <c r="Y103" s="17"/>
      <c r="Z103" s="17"/>
    </row>
    <row r="104" spans="2:26" x14ac:dyDescent="0.2">
      <c r="B104" s="17"/>
      <c r="C104" s="37" t="str">
        <f t="shared" si="2"/>
        <v>A-</v>
      </c>
      <c r="D104" s="17"/>
      <c r="E104" s="17"/>
      <c r="F104" s="17"/>
      <c r="G104" s="17"/>
      <c r="H104" s="17"/>
      <c r="I104" s="17"/>
      <c r="J104" s="17"/>
      <c r="K104" s="17"/>
      <c r="L104" s="39"/>
      <c r="M104" s="39"/>
      <c r="N104" s="17"/>
      <c r="O104" s="17"/>
      <c r="P104" s="17"/>
      <c r="Q104" s="17"/>
      <c r="R104" s="17"/>
      <c r="S104" s="17"/>
      <c r="T104" s="17"/>
      <c r="U104" s="17"/>
      <c r="V104" s="17"/>
      <c r="W104" s="17"/>
      <c r="X104" s="17"/>
      <c r="Y104" s="17"/>
      <c r="Z104" s="17"/>
    </row>
    <row r="105" spans="2:26" x14ac:dyDescent="0.2">
      <c r="B105" s="17"/>
      <c r="C105" s="37" t="str">
        <f t="shared" si="2"/>
        <v>A-</v>
      </c>
      <c r="D105" s="17"/>
      <c r="E105" s="17"/>
      <c r="F105" s="17"/>
      <c r="G105" s="17"/>
      <c r="H105" s="17"/>
      <c r="I105" s="17"/>
      <c r="J105" s="17"/>
      <c r="K105" s="17"/>
      <c r="L105" s="39"/>
      <c r="M105" s="39"/>
      <c r="N105" s="17"/>
      <c r="O105" s="17"/>
      <c r="P105" s="17"/>
      <c r="Q105" s="17"/>
      <c r="R105" s="17"/>
      <c r="S105" s="17"/>
      <c r="T105" s="17"/>
      <c r="U105" s="17"/>
      <c r="V105" s="17"/>
      <c r="W105" s="17"/>
      <c r="X105" s="17"/>
      <c r="Y105" s="17"/>
      <c r="Z105" s="17"/>
    </row>
    <row r="106" spans="2:26" x14ac:dyDescent="0.2">
      <c r="B106" s="17"/>
      <c r="C106" s="37" t="str">
        <f t="shared" si="2"/>
        <v>A-</v>
      </c>
      <c r="D106" s="17"/>
      <c r="E106" s="17"/>
      <c r="F106" s="17"/>
      <c r="G106" s="17"/>
      <c r="H106" s="17"/>
      <c r="I106" s="17"/>
      <c r="J106" s="17"/>
      <c r="K106" s="17"/>
      <c r="L106" s="39"/>
      <c r="M106" s="39"/>
      <c r="N106" s="17"/>
      <c r="O106" s="17"/>
      <c r="P106" s="17"/>
      <c r="Q106" s="17"/>
      <c r="R106" s="17"/>
      <c r="S106" s="17"/>
      <c r="T106" s="17"/>
      <c r="U106" s="17"/>
      <c r="V106" s="17"/>
      <c r="W106" s="17"/>
      <c r="X106" s="17"/>
      <c r="Y106" s="17"/>
      <c r="Z106" s="17"/>
    </row>
    <row r="107" spans="2:26" x14ac:dyDescent="0.2">
      <c r="B107" s="17"/>
      <c r="C107" s="37" t="str">
        <f t="shared" si="2"/>
        <v>A-</v>
      </c>
      <c r="D107" s="17"/>
      <c r="E107" s="17"/>
      <c r="F107" s="17"/>
      <c r="G107" s="17"/>
      <c r="H107" s="17"/>
      <c r="I107" s="17"/>
      <c r="J107" s="17"/>
      <c r="K107" s="17"/>
      <c r="L107" s="39"/>
      <c r="M107" s="39"/>
      <c r="N107" s="17"/>
      <c r="O107" s="17"/>
      <c r="P107" s="17"/>
      <c r="Q107" s="17"/>
      <c r="R107" s="17"/>
      <c r="S107" s="17"/>
      <c r="T107" s="17"/>
      <c r="U107" s="17"/>
      <c r="V107" s="17"/>
      <c r="W107" s="17"/>
      <c r="X107" s="17"/>
      <c r="Y107" s="17"/>
      <c r="Z107" s="17"/>
    </row>
    <row r="108" spans="2:26" x14ac:dyDescent="0.2">
      <c r="B108" s="17"/>
      <c r="C108" s="37" t="str">
        <f t="shared" si="2"/>
        <v>A-</v>
      </c>
      <c r="D108" s="17"/>
      <c r="E108" s="17"/>
      <c r="F108" s="17"/>
      <c r="G108" s="17"/>
      <c r="H108" s="17"/>
      <c r="I108" s="17"/>
      <c r="J108" s="17"/>
      <c r="K108" s="17"/>
      <c r="L108" s="39"/>
      <c r="M108" s="39"/>
      <c r="N108" s="17"/>
      <c r="O108" s="17"/>
      <c r="P108" s="17"/>
      <c r="Q108" s="17"/>
      <c r="R108" s="17"/>
      <c r="S108" s="17"/>
      <c r="T108" s="17"/>
      <c r="U108" s="17"/>
      <c r="V108" s="17"/>
      <c r="W108" s="17"/>
      <c r="X108" s="17"/>
      <c r="Y108" s="17"/>
      <c r="Z108" s="17"/>
    </row>
    <row r="109" spans="2:26" x14ac:dyDescent="0.2">
      <c r="B109" s="17"/>
      <c r="C109" s="37" t="str">
        <f t="shared" si="2"/>
        <v>A-</v>
      </c>
      <c r="D109" s="17"/>
      <c r="E109" s="17"/>
      <c r="F109" s="17"/>
      <c r="G109" s="17"/>
      <c r="H109" s="17"/>
      <c r="I109" s="17"/>
      <c r="J109" s="17"/>
      <c r="K109" s="17"/>
      <c r="L109" s="39"/>
      <c r="M109" s="39"/>
      <c r="N109" s="17"/>
      <c r="O109" s="17"/>
      <c r="P109" s="17"/>
      <c r="Q109" s="17"/>
      <c r="R109" s="17"/>
      <c r="S109" s="17"/>
      <c r="T109" s="17"/>
      <c r="U109" s="17"/>
      <c r="V109" s="17"/>
      <c r="W109" s="17"/>
      <c r="X109" s="17"/>
      <c r="Y109" s="17"/>
      <c r="Z109" s="17"/>
    </row>
    <row r="110" spans="2:26" x14ac:dyDescent="0.2">
      <c r="B110" s="17"/>
      <c r="C110" s="37" t="str">
        <f t="shared" si="2"/>
        <v>A-</v>
      </c>
      <c r="D110" s="17"/>
      <c r="E110" s="17"/>
      <c r="F110" s="17"/>
      <c r="G110" s="17"/>
      <c r="H110" s="17"/>
      <c r="I110" s="17"/>
      <c r="J110" s="17"/>
      <c r="K110" s="17"/>
      <c r="L110" s="39"/>
      <c r="M110" s="39"/>
      <c r="N110" s="17"/>
      <c r="O110" s="17"/>
      <c r="P110" s="17"/>
      <c r="Q110" s="17"/>
      <c r="R110" s="17"/>
      <c r="S110" s="17"/>
      <c r="T110" s="17"/>
      <c r="U110" s="17"/>
      <c r="V110" s="17"/>
      <c r="W110" s="17"/>
      <c r="X110" s="17"/>
      <c r="Y110" s="17"/>
      <c r="Z110" s="17"/>
    </row>
    <row r="111" spans="2:26" x14ac:dyDescent="0.2">
      <c r="B111" s="17"/>
      <c r="C111" s="37" t="str">
        <f t="shared" si="2"/>
        <v>A-</v>
      </c>
      <c r="D111" s="17"/>
      <c r="E111" s="17"/>
      <c r="F111" s="17"/>
      <c r="G111" s="17"/>
      <c r="H111" s="17"/>
      <c r="I111" s="17"/>
      <c r="J111" s="17"/>
      <c r="K111" s="17"/>
      <c r="L111" s="39"/>
      <c r="M111" s="39"/>
      <c r="N111" s="17"/>
      <c r="O111" s="17"/>
      <c r="P111" s="17"/>
      <c r="Q111" s="17"/>
      <c r="R111" s="17"/>
      <c r="S111" s="17"/>
      <c r="T111" s="17"/>
      <c r="U111" s="17"/>
      <c r="V111" s="17"/>
      <c r="W111" s="17"/>
      <c r="X111" s="17"/>
      <c r="Y111" s="17"/>
      <c r="Z111" s="17"/>
    </row>
    <row r="112" spans="2:26" x14ac:dyDescent="0.2">
      <c r="B112" s="17"/>
      <c r="C112" s="37" t="str">
        <f t="shared" si="2"/>
        <v>A-</v>
      </c>
      <c r="D112" s="17"/>
      <c r="E112" s="17"/>
      <c r="F112" s="17"/>
      <c r="G112" s="17"/>
      <c r="H112" s="17"/>
      <c r="I112" s="17"/>
      <c r="J112" s="17"/>
      <c r="K112" s="17"/>
      <c r="L112" s="39"/>
      <c r="M112" s="39"/>
      <c r="N112" s="17"/>
      <c r="O112" s="17"/>
      <c r="P112" s="17"/>
      <c r="Q112" s="17"/>
      <c r="R112" s="17"/>
      <c r="S112" s="17"/>
      <c r="T112" s="17"/>
      <c r="U112" s="17"/>
      <c r="V112" s="17"/>
      <c r="W112" s="17"/>
      <c r="X112" s="17"/>
      <c r="Y112" s="17"/>
      <c r="Z112" s="17"/>
    </row>
    <row r="113" spans="2:26" x14ac:dyDescent="0.2">
      <c r="B113" s="17"/>
      <c r="C113" s="37" t="str">
        <f t="shared" si="2"/>
        <v>A-</v>
      </c>
      <c r="D113" s="17"/>
      <c r="E113" s="17"/>
      <c r="F113" s="17"/>
      <c r="G113" s="17"/>
      <c r="H113" s="17"/>
      <c r="I113" s="17"/>
      <c r="J113" s="17"/>
      <c r="K113" s="17"/>
      <c r="L113" s="39"/>
      <c r="M113" s="39"/>
      <c r="N113" s="17"/>
      <c r="O113" s="17"/>
      <c r="P113" s="17"/>
      <c r="Q113" s="17"/>
      <c r="R113" s="17"/>
      <c r="S113" s="17"/>
      <c r="T113" s="17"/>
      <c r="U113" s="17"/>
      <c r="V113" s="17"/>
      <c r="W113" s="17"/>
      <c r="X113" s="17"/>
      <c r="Y113" s="17"/>
      <c r="Z113" s="17"/>
    </row>
    <row r="114" spans="2:26" x14ac:dyDescent="0.2">
      <c r="B114" s="17"/>
      <c r="C114" s="37" t="str">
        <f t="shared" si="2"/>
        <v>A-</v>
      </c>
      <c r="D114" s="17"/>
      <c r="E114" s="17"/>
      <c r="F114" s="17"/>
      <c r="G114" s="17"/>
      <c r="H114" s="17"/>
      <c r="I114" s="17"/>
      <c r="J114" s="17"/>
      <c r="K114" s="17"/>
      <c r="L114" s="39"/>
      <c r="M114" s="39"/>
      <c r="N114" s="17"/>
      <c r="O114" s="17"/>
      <c r="P114" s="17"/>
      <c r="Q114" s="17"/>
      <c r="R114" s="17"/>
      <c r="S114" s="17"/>
      <c r="T114" s="17"/>
      <c r="U114" s="17"/>
      <c r="V114" s="17"/>
      <c r="W114" s="17"/>
      <c r="X114" s="17"/>
      <c r="Y114" s="17"/>
      <c r="Z114" s="17"/>
    </row>
    <row r="115" spans="2:26" x14ac:dyDescent="0.2">
      <c r="B115" s="17"/>
      <c r="C115" s="37" t="str">
        <f t="shared" si="2"/>
        <v>A-</v>
      </c>
      <c r="D115" s="17"/>
      <c r="E115" s="17"/>
      <c r="F115" s="17"/>
      <c r="G115" s="17"/>
      <c r="H115" s="17"/>
      <c r="I115" s="17"/>
      <c r="J115" s="17"/>
      <c r="K115" s="17"/>
      <c r="L115" s="39"/>
      <c r="M115" s="39"/>
      <c r="N115" s="17"/>
      <c r="O115" s="17"/>
      <c r="P115" s="17"/>
      <c r="Q115" s="17"/>
      <c r="R115" s="17"/>
      <c r="S115" s="17"/>
      <c r="T115" s="17"/>
      <c r="U115" s="17"/>
      <c r="V115" s="17"/>
      <c r="W115" s="17"/>
      <c r="X115" s="17"/>
      <c r="Y115" s="17"/>
      <c r="Z115" s="17"/>
    </row>
    <row r="116" spans="2:26" x14ac:dyDescent="0.2">
      <c r="B116" s="17"/>
      <c r="C116" s="37" t="str">
        <f t="shared" si="2"/>
        <v>A-</v>
      </c>
      <c r="D116" s="17"/>
      <c r="E116" s="17"/>
      <c r="F116" s="17"/>
      <c r="G116" s="17"/>
      <c r="H116" s="17"/>
      <c r="I116" s="17"/>
      <c r="J116" s="17"/>
      <c r="K116" s="17"/>
      <c r="L116" s="39"/>
      <c r="M116" s="39"/>
      <c r="N116" s="17"/>
      <c r="O116" s="17"/>
      <c r="P116" s="17"/>
      <c r="Q116" s="17"/>
      <c r="R116" s="17"/>
      <c r="S116" s="17"/>
      <c r="T116" s="17"/>
      <c r="U116" s="17"/>
      <c r="V116" s="17"/>
      <c r="W116" s="17"/>
      <c r="X116" s="17"/>
      <c r="Y116" s="17"/>
      <c r="Z116" s="17"/>
    </row>
    <row r="117" spans="2:26" x14ac:dyDescent="0.2">
      <c r="B117" s="17"/>
      <c r="C117" s="37" t="str">
        <f t="shared" si="2"/>
        <v>A-</v>
      </c>
      <c r="D117" s="17"/>
      <c r="E117" s="17"/>
      <c r="F117" s="17"/>
      <c r="G117" s="17"/>
      <c r="H117" s="17"/>
      <c r="I117" s="17"/>
      <c r="J117" s="17"/>
      <c r="K117" s="17"/>
      <c r="L117" s="39"/>
      <c r="M117" s="39"/>
      <c r="N117" s="17"/>
      <c r="O117" s="17"/>
      <c r="P117" s="17"/>
      <c r="Q117" s="17"/>
      <c r="R117" s="17"/>
      <c r="S117" s="17"/>
      <c r="T117" s="17"/>
      <c r="U117" s="17"/>
      <c r="V117" s="17"/>
      <c r="W117" s="17"/>
      <c r="X117" s="17"/>
      <c r="Y117" s="17"/>
      <c r="Z117" s="17"/>
    </row>
    <row r="118" spans="2:26" x14ac:dyDescent="0.2">
      <c r="B118" s="17"/>
      <c r="C118" s="37" t="str">
        <f t="shared" si="2"/>
        <v>A-</v>
      </c>
      <c r="D118" s="17"/>
      <c r="E118" s="17"/>
      <c r="F118" s="17"/>
      <c r="G118" s="17"/>
      <c r="H118" s="17"/>
      <c r="I118" s="17"/>
      <c r="J118" s="17"/>
      <c r="K118" s="17"/>
      <c r="L118" s="39"/>
      <c r="M118" s="39"/>
      <c r="N118" s="17"/>
      <c r="O118" s="17"/>
      <c r="P118" s="17"/>
      <c r="Q118" s="17"/>
      <c r="R118" s="17"/>
      <c r="S118" s="17"/>
      <c r="T118" s="17"/>
      <c r="U118" s="17"/>
      <c r="V118" s="17"/>
      <c r="W118" s="17"/>
      <c r="X118" s="17"/>
      <c r="Y118" s="17"/>
      <c r="Z118" s="17"/>
    </row>
    <row r="119" spans="2:26" x14ac:dyDescent="0.2">
      <c r="B119" s="17"/>
      <c r="C119" s="37" t="str">
        <f t="shared" si="2"/>
        <v>A-</v>
      </c>
      <c r="D119" s="17"/>
      <c r="E119" s="17"/>
      <c r="F119" s="17"/>
      <c r="G119" s="17"/>
      <c r="H119" s="17"/>
      <c r="I119" s="17"/>
      <c r="J119" s="17"/>
      <c r="K119" s="17"/>
      <c r="L119" s="39"/>
      <c r="M119" s="39"/>
      <c r="N119" s="17"/>
      <c r="O119" s="17"/>
      <c r="P119" s="17"/>
      <c r="Q119" s="17"/>
      <c r="R119" s="17"/>
      <c r="S119" s="17"/>
      <c r="T119" s="17"/>
      <c r="U119" s="17"/>
      <c r="V119" s="17"/>
      <c r="W119" s="17"/>
      <c r="X119" s="17"/>
      <c r="Y119" s="17"/>
      <c r="Z119" s="17"/>
    </row>
    <row r="120" spans="2:26" x14ac:dyDescent="0.2">
      <c r="B120" s="17"/>
      <c r="C120" s="37" t="str">
        <f t="shared" si="2"/>
        <v>A-</v>
      </c>
      <c r="D120" s="17"/>
      <c r="E120" s="17"/>
      <c r="F120" s="17"/>
      <c r="G120" s="17"/>
      <c r="H120" s="17"/>
      <c r="I120" s="17"/>
      <c r="J120" s="17"/>
      <c r="K120" s="17"/>
      <c r="L120" s="39"/>
      <c r="M120" s="39"/>
      <c r="N120" s="17"/>
      <c r="O120" s="17"/>
      <c r="P120" s="17"/>
      <c r="Q120" s="17"/>
      <c r="R120" s="17"/>
      <c r="S120" s="17"/>
      <c r="T120" s="17"/>
      <c r="U120" s="17"/>
      <c r="V120" s="17"/>
      <c r="W120" s="17"/>
      <c r="X120" s="17"/>
      <c r="Y120" s="17"/>
      <c r="Z120" s="17"/>
    </row>
    <row r="121" spans="2:26" x14ac:dyDescent="0.2">
      <c r="B121" s="17"/>
      <c r="C121" s="37" t="str">
        <f t="shared" si="2"/>
        <v>A-</v>
      </c>
      <c r="D121" s="17"/>
      <c r="E121" s="17"/>
      <c r="F121" s="17"/>
      <c r="G121" s="17"/>
      <c r="H121" s="17"/>
      <c r="I121" s="17"/>
      <c r="J121" s="17"/>
      <c r="K121" s="17"/>
      <c r="L121" s="39"/>
      <c r="M121" s="39"/>
      <c r="N121" s="17"/>
      <c r="O121" s="17"/>
      <c r="P121" s="17"/>
      <c r="Q121" s="17"/>
      <c r="R121" s="17"/>
      <c r="S121" s="17"/>
      <c r="T121" s="17"/>
      <c r="U121" s="17"/>
      <c r="V121" s="17"/>
      <c r="W121" s="17"/>
      <c r="X121" s="17"/>
      <c r="Y121" s="17"/>
      <c r="Z121" s="17"/>
    </row>
    <row r="122" spans="2:26" x14ac:dyDescent="0.2">
      <c r="B122" s="17"/>
      <c r="C122" s="37" t="str">
        <f t="shared" si="2"/>
        <v>A-</v>
      </c>
      <c r="D122" s="17"/>
      <c r="E122" s="17"/>
      <c r="F122" s="17"/>
      <c r="G122" s="17"/>
      <c r="H122" s="17"/>
      <c r="I122" s="17"/>
      <c r="J122" s="17"/>
      <c r="K122" s="17"/>
      <c r="L122" s="39"/>
      <c r="M122" s="39"/>
      <c r="N122" s="17"/>
      <c r="O122" s="17"/>
      <c r="P122" s="17"/>
      <c r="Q122" s="17"/>
      <c r="R122" s="17"/>
      <c r="S122" s="17"/>
      <c r="T122" s="17"/>
      <c r="U122" s="17"/>
      <c r="V122" s="17"/>
      <c r="W122" s="17"/>
      <c r="X122" s="17"/>
      <c r="Y122" s="17"/>
      <c r="Z122" s="17"/>
    </row>
    <row r="123" spans="2:26" x14ac:dyDescent="0.2">
      <c r="B123" s="17"/>
      <c r="C123" s="37" t="str">
        <f t="shared" si="2"/>
        <v>A-</v>
      </c>
      <c r="D123" s="17"/>
      <c r="E123" s="17"/>
      <c r="F123" s="17"/>
      <c r="G123" s="17"/>
      <c r="H123" s="17"/>
      <c r="I123" s="17"/>
      <c r="J123" s="17"/>
      <c r="K123" s="17"/>
      <c r="L123" s="39"/>
      <c r="M123" s="39"/>
      <c r="N123" s="17"/>
      <c r="O123" s="17"/>
      <c r="P123" s="17"/>
      <c r="Q123" s="17"/>
      <c r="R123" s="17"/>
      <c r="S123" s="17"/>
      <c r="T123" s="17"/>
      <c r="U123" s="17"/>
      <c r="V123" s="17"/>
      <c r="W123" s="17"/>
      <c r="X123" s="17"/>
      <c r="Y123" s="17"/>
      <c r="Z123" s="17"/>
    </row>
    <row r="124" spans="2:26" x14ac:dyDescent="0.2">
      <c r="B124" s="17"/>
      <c r="C124" s="37" t="str">
        <f t="shared" si="2"/>
        <v>A-</v>
      </c>
      <c r="D124" s="17"/>
      <c r="E124" s="17"/>
      <c r="F124" s="17"/>
      <c r="G124" s="17"/>
      <c r="H124" s="17"/>
      <c r="I124" s="17"/>
      <c r="J124" s="17"/>
      <c r="K124" s="17"/>
      <c r="L124" s="39"/>
      <c r="M124" s="39"/>
      <c r="N124" s="17"/>
      <c r="O124" s="17"/>
      <c r="P124" s="17"/>
      <c r="Q124" s="17"/>
      <c r="R124" s="17"/>
      <c r="S124" s="17"/>
      <c r="T124" s="17"/>
      <c r="U124" s="17"/>
      <c r="V124" s="17"/>
      <c r="W124" s="17"/>
      <c r="X124" s="17"/>
      <c r="Y124" s="17"/>
      <c r="Z124" s="17"/>
    </row>
    <row r="125" spans="2:26" x14ac:dyDescent="0.2">
      <c r="B125" s="17"/>
      <c r="C125" s="37" t="str">
        <f t="shared" si="2"/>
        <v>A-</v>
      </c>
      <c r="D125" s="17"/>
      <c r="E125" s="17"/>
      <c r="F125" s="17"/>
      <c r="G125" s="17"/>
      <c r="H125" s="17"/>
      <c r="I125" s="17"/>
      <c r="J125" s="17"/>
      <c r="K125" s="17"/>
      <c r="L125" s="39"/>
      <c r="M125" s="39"/>
      <c r="N125" s="17"/>
      <c r="O125" s="17"/>
      <c r="P125" s="17"/>
      <c r="Q125" s="17"/>
      <c r="R125" s="17"/>
      <c r="S125" s="17"/>
      <c r="T125" s="17"/>
      <c r="U125" s="17"/>
      <c r="V125" s="17"/>
      <c r="W125" s="17"/>
      <c r="X125" s="17"/>
      <c r="Y125" s="17"/>
      <c r="Z125" s="17"/>
    </row>
    <row r="126" spans="2:26" x14ac:dyDescent="0.2">
      <c r="B126" s="17"/>
      <c r="C126" s="37" t="str">
        <f t="shared" si="2"/>
        <v>A-</v>
      </c>
      <c r="D126" s="17"/>
      <c r="E126" s="17"/>
      <c r="F126" s="17"/>
      <c r="G126" s="17"/>
      <c r="H126" s="17"/>
      <c r="I126" s="17"/>
      <c r="J126" s="17"/>
      <c r="K126" s="17"/>
      <c r="L126" s="39"/>
      <c r="M126" s="39"/>
      <c r="N126" s="17"/>
      <c r="O126" s="17"/>
      <c r="P126" s="17"/>
      <c r="Q126" s="17"/>
      <c r="R126" s="17"/>
      <c r="S126" s="17"/>
      <c r="T126" s="17"/>
      <c r="U126" s="17"/>
      <c r="V126" s="17"/>
      <c r="W126" s="17"/>
      <c r="X126" s="17"/>
      <c r="Y126" s="17"/>
      <c r="Z126" s="17"/>
    </row>
    <row r="127" spans="2:26" x14ac:dyDescent="0.2">
      <c r="B127" s="17"/>
      <c r="C127" s="37" t="str">
        <f t="shared" si="2"/>
        <v>A-</v>
      </c>
      <c r="D127" s="17"/>
      <c r="E127" s="17"/>
      <c r="F127" s="17"/>
      <c r="G127" s="17"/>
      <c r="H127" s="17"/>
      <c r="I127" s="17"/>
      <c r="J127" s="17"/>
      <c r="K127" s="17"/>
      <c r="L127" s="39"/>
      <c r="M127" s="39"/>
      <c r="N127" s="17"/>
      <c r="O127" s="17"/>
      <c r="P127" s="17"/>
      <c r="Q127" s="17"/>
      <c r="R127" s="17"/>
      <c r="S127" s="17"/>
      <c r="T127" s="17"/>
      <c r="U127" s="17"/>
      <c r="V127" s="17"/>
      <c r="W127" s="17"/>
      <c r="X127" s="17"/>
      <c r="Y127" s="17"/>
      <c r="Z127" s="17"/>
    </row>
    <row r="128" spans="2:26" x14ac:dyDescent="0.2">
      <c r="B128" s="17"/>
      <c r="C128" s="37" t="str">
        <f t="shared" si="2"/>
        <v>A-</v>
      </c>
      <c r="D128" s="17"/>
      <c r="E128" s="17"/>
      <c r="F128" s="17"/>
      <c r="G128" s="17"/>
      <c r="H128" s="17"/>
      <c r="I128" s="17"/>
      <c r="J128" s="17"/>
      <c r="K128" s="17"/>
      <c r="L128" s="39"/>
      <c r="M128" s="39"/>
      <c r="N128" s="17"/>
      <c r="O128" s="17"/>
      <c r="P128" s="17"/>
      <c r="Q128" s="17"/>
      <c r="R128" s="17"/>
      <c r="S128" s="17"/>
      <c r="T128" s="17"/>
      <c r="U128" s="17"/>
      <c r="V128" s="17"/>
      <c r="W128" s="17"/>
      <c r="X128" s="17"/>
      <c r="Y128" s="17"/>
      <c r="Z128" s="17"/>
    </row>
    <row r="129" spans="2:26" x14ac:dyDescent="0.2">
      <c r="B129" s="17"/>
      <c r="C129" s="37" t="str">
        <f t="shared" si="2"/>
        <v>A-</v>
      </c>
      <c r="D129" s="17"/>
      <c r="E129" s="17"/>
      <c r="F129" s="17"/>
      <c r="G129" s="17"/>
      <c r="H129" s="17"/>
      <c r="I129" s="17"/>
      <c r="J129" s="17"/>
      <c r="K129" s="17"/>
      <c r="L129" s="39"/>
      <c r="M129" s="39"/>
      <c r="N129" s="17"/>
      <c r="O129" s="17"/>
      <c r="P129" s="17"/>
      <c r="Q129" s="17"/>
      <c r="R129" s="17"/>
      <c r="S129" s="17"/>
      <c r="T129" s="17"/>
      <c r="U129" s="17"/>
      <c r="V129" s="17"/>
      <c r="W129" s="17"/>
      <c r="X129" s="17"/>
      <c r="Y129" s="17"/>
      <c r="Z129" s="17"/>
    </row>
    <row r="130" spans="2:26" x14ac:dyDescent="0.2">
      <c r="B130" s="17"/>
      <c r="C130" s="37" t="str">
        <f t="shared" si="2"/>
        <v>A-</v>
      </c>
      <c r="D130" s="17"/>
      <c r="E130" s="17"/>
      <c r="F130" s="17"/>
      <c r="G130" s="17"/>
      <c r="H130" s="17"/>
      <c r="I130" s="17"/>
      <c r="J130" s="17"/>
      <c r="K130" s="17"/>
      <c r="L130" s="39"/>
      <c r="M130" s="39"/>
      <c r="N130" s="17"/>
      <c r="O130" s="17"/>
      <c r="P130" s="17"/>
      <c r="Q130" s="17"/>
      <c r="R130" s="17"/>
      <c r="S130" s="17"/>
      <c r="T130" s="17"/>
      <c r="U130" s="17"/>
      <c r="V130" s="17"/>
      <c r="W130" s="17"/>
      <c r="X130" s="17"/>
      <c r="Y130" s="17"/>
      <c r="Z130" s="17"/>
    </row>
    <row r="131" spans="2:26" x14ac:dyDescent="0.2">
      <c r="B131" s="17"/>
      <c r="C131" s="37" t="str">
        <f t="shared" si="2"/>
        <v>A-</v>
      </c>
      <c r="D131" s="17"/>
      <c r="E131" s="17"/>
      <c r="F131" s="17"/>
      <c r="G131" s="17"/>
      <c r="H131" s="17"/>
      <c r="I131" s="17"/>
      <c r="J131" s="17"/>
      <c r="K131" s="17"/>
      <c r="L131" s="39"/>
      <c r="M131" s="39"/>
      <c r="N131" s="17"/>
      <c r="O131" s="17"/>
      <c r="P131" s="17"/>
      <c r="Q131" s="17"/>
      <c r="R131" s="17"/>
      <c r="S131" s="17"/>
      <c r="T131" s="17"/>
      <c r="U131" s="17"/>
      <c r="V131" s="17"/>
      <c r="W131" s="17"/>
      <c r="X131" s="17"/>
      <c r="Y131" s="17"/>
      <c r="Z131" s="17"/>
    </row>
    <row r="132" spans="2:26" x14ac:dyDescent="0.2">
      <c r="B132" s="17"/>
      <c r="C132" s="37" t="str">
        <f t="shared" si="2"/>
        <v>A-</v>
      </c>
      <c r="D132" s="17"/>
      <c r="E132" s="17"/>
      <c r="F132" s="17"/>
      <c r="G132" s="17"/>
      <c r="H132" s="17"/>
      <c r="I132" s="17"/>
      <c r="J132" s="17"/>
      <c r="K132" s="17"/>
      <c r="L132" s="39"/>
      <c r="M132" s="39"/>
      <c r="N132" s="17"/>
      <c r="O132" s="17"/>
      <c r="P132" s="17"/>
      <c r="Q132" s="17"/>
      <c r="R132" s="17"/>
      <c r="S132" s="17"/>
      <c r="T132" s="17"/>
      <c r="U132" s="17"/>
      <c r="V132" s="17"/>
      <c r="W132" s="17"/>
      <c r="X132" s="17"/>
      <c r="Y132" s="17"/>
      <c r="Z132" s="17"/>
    </row>
    <row r="133" spans="2:26" x14ac:dyDescent="0.2">
      <c r="B133" s="17"/>
      <c r="C133" s="37" t="str">
        <f t="shared" si="2"/>
        <v>A-</v>
      </c>
      <c r="D133" s="17"/>
      <c r="E133" s="17"/>
      <c r="F133" s="17"/>
      <c r="G133" s="17"/>
      <c r="H133" s="17"/>
      <c r="I133" s="17"/>
      <c r="J133" s="17"/>
      <c r="K133" s="17"/>
      <c r="L133" s="39"/>
      <c r="M133" s="39"/>
      <c r="N133" s="17"/>
      <c r="O133" s="17"/>
      <c r="P133" s="17"/>
      <c r="Q133" s="17"/>
      <c r="R133" s="17"/>
      <c r="S133" s="17"/>
      <c r="T133" s="17"/>
      <c r="U133" s="17"/>
      <c r="V133" s="17"/>
      <c r="W133" s="17"/>
      <c r="X133" s="17"/>
      <c r="Y133" s="17"/>
      <c r="Z133" s="17"/>
    </row>
    <row r="134" spans="2:26" x14ac:dyDescent="0.2">
      <c r="B134" s="17"/>
      <c r="C134" s="37" t="str">
        <f t="shared" si="2"/>
        <v>A-</v>
      </c>
      <c r="D134" s="17"/>
      <c r="E134" s="17"/>
      <c r="F134" s="17"/>
      <c r="G134" s="17"/>
      <c r="H134" s="17"/>
      <c r="I134" s="17"/>
      <c r="J134" s="17"/>
      <c r="K134" s="17"/>
      <c r="L134" s="39"/>
      <c r="M134" s="39"/>
      <c r="N134" s="17"/>
      <c r="O134" s="17"/>
      <c r="P134" s="17"/>
      <c r="Q134" s="17"/>
      <c r="R134" s="17"/>
      <c r="S134" s="17"/>
      <c r="T134" s="17"/>
      <c r="U134" s="17"/>
      <c r="V134" s="17"/>
      <c r="W134" s="17"/>
      <c r="X134" s="17"/>
      <c r="Y134" s="17"/>
      <c r="Z134" s="17"/>
    </row>
    <row r="135" spans="2:26" x14ac:dyDescent="0.2">
      <c r="B135" s="17"/>
      <c r="C135" s="37" t="str">
        <f t="shared" si="2"/>
        <v>A-</v>
      </c>
      <c r="D135" s="17"/>
      <c r="E135" s="17"/>
      <c r="F135" s="17"/>
      <c r="G135" s="17"/>
      <c r="H135" s="17"/>
      <c r="I135" s="17"/>
      <c r="J135" s="17"/>
      <c r="K135" s="17"/>
      <c r="L135" s="39"/>
      <c r="M135" s="39"/>
      <c r="N135" s="17"/>
      <c r="O135" s="17"/>
      <c r="P135" s="17"/>
      <c r="Q135" s="17"/>
      <c r="R135" s="17"/>
      <c r="S135" s="17"/>
      <c r="T135" s="17"/>
      <c r="U135" s="17"/>
      <c r="V135" s="17"/>
      <c r="W135" s="17"/>
      <c r="X135" s="17"/>
      <c r="Y135" s="17"/>
      <c r="Z135" s="17"/>
    </row>
    <row r="136" spans="2:26" x14ac:dyDescent="0.2">
      <c r="B136" s="17"/>
      <c r="C136" s="37" t="str">
        <f t="shared" si="2"/>
        <v>A-</v>
      </c>
      <c r="D136" s="17"/>
      <c r="E136" s="17"/>
      <c r="F136" s="17"/>
      <c r="G136" s="17"/>
      <c r="H136" s="17"/>
      <c r="I136" s="17"/>
      <c r="J136" s="17"/>
      <c r="K136" s="17"/>
      <c r="L136" s="39"/>
      <c r="M136" s="39"/>
      <c r="N136" s="17"/>
      <c r="O136" s="17"/>
      <c r="P136" s="17"/>
      <c r="Q136" s="17"/>
      <c r="R136" s="17"/>
      <c r="S136" s="17"/>
      <c r="T136" s="17"/>
      <c r="U136" s="17"/>
      <c r="V136" s="17"/>
      <c r="W136" s="17"/>
      <c r="X136" s="17"/>
      <c r="Y136" s="17"/>
      <c r="Z136" s="17"/>
    </row>
    <row r="137" spans="2:26" x14ac:dyDescent="0.2">
      <c r="B137" s="17"/>
      <c r="C137" s="37" t="str">
        <f t="shared" si="2"/>
        <v>A-</v>
      </c>
      <c r="D137" s="17"/>
      <c r="E137" s="17"/>
      <c r="F137" s="17"/>
      <c r="G137" s="17"/>
      <c r="H137" s="17"/>
      <c r="I137" s="17"/>
      <c r="J137" s="17"/>
      <c r="K137" s="17"/>
      <c r="L137" s="39"/>
      <c r="M137" s="39"/>
      <c r="N137" s="17"/>
      <c r="O137" s="17"/>
      <c r="P137" s="17"/>
      <c r="Q137" s="17"/>
      <c r="R137" s="17"/>
      <c r="S137" s="17"/>
      <c r="T137" s="17"/>
      <c r="U137" s="17"/>
      <c r="V137" s="17"/>
      <c r="W137" s="17"/>
      <c r="X137" s="17"/>
      <c r="Y137" s="17"/>
      <c r="Z137" s="17"/>
    </row>
    <row r="138" spans="2:26" x14ac:dyDescent="0.2">
      <c r="B138" s="17"/>
      <c r="C138" s="37" t="str">
        <f t="shared" si="2"/>
        <v>A-</v>
      </c>
      <c r="D138" s="17"/>
      <c r="E138" s="17"/>
      <c r="F138" s="17"/>
      <c r="G138" s="17"/>
      <c r="H138" s="17"/>
      <c r="I138" s="17"/>
      <c r="J138" s="17"/>
      <c r="K138" s="17"/>
      <c r="L138" s="39"/>
      <c r="M138" s="39"/>
      <c r="N138" s="17"/>
      <c r="O138" s="17"/>
      <c r="P138" s="17"/>
      <c r="Q138" s="17"/>
      <c r="R138" s="17"/>
      <c r="S138" s="17"/>
      <c r="T138" s="17"/>
      <c r="U138" s="17"/>
      <c r="V138" s="17"/>
      <c r="W138" s="17"/>
      <c r="X138" s="17"/>
      <c r="Y138" s="17"/>
      <c r="Z138" s="17"/>
    </row>
    <row r="139" spans="2:26" x14ac:dyDescent="0.2">
      <c r="B139" s="17"/>
      <c r="C139" s="37" t="str">
        <f t="shared" ref="C139:C158" si="3">"A-" &amp; IF(D139&lt;&gt;"",C138+1,"")</f>
        <v>A-</v>
      </c>
      <c r="D139" s="17"/>
      <c r="E139" s="17"/>
      <c r="F139" s="17"/>
      <c r="G139" s="17"/>
      <c r="H139" s="17"/>
      <c r="I139" s="17"/>
      <c r="J139" s="17"/>
      <c r="K139" s="17"/>
      <c r="L139" s="39"/>
      <c r="M139" s="39"/>
      <c r="N139" s="17"/>
      <c r="O139" s="17"/>
      <c r="P139" s="17"/>
      <c r="Q139" s="17"/>
      <c r="R139" s="17"/>
      <c r="S139" s="17"/>
      <c r="T139" s="17"/>
      <c r="U139" s="17"/>
      <c r="V139" s="17"/>
      <c r="W139" s="17"/>
      <c r="X139" s="17"/>
      <c r="Y139" s="17"/>
      <c r="Z139" s="17"/>
    </row>
    <row r="140" spans="2:26" x14ac:dyDescent="0.2">
      <c r="B140" s="17"/>
      <c r="C140" s="37" t="str">
        <f t="shared" si="3"/>
        <v>A-</v>
      </c>
      <c r="D140" s="17"/>
      <c r="E140" s="17"/>
      <c r="F140" s="17"/>
      <c r="G140" s="17"/>
      <c r="H140" s="17"/>
      <c r="I140" s="17"/>
      <c r="J140" s="17"/>
      <c r="K140" s="17"/>
      <c r="L140" s="39"/>
      <c r="M140" s="39"/>
      <c r="N140" s="17"/>
      <c r="O140" s="17"/>
      <c r="P140" s="17"/>
      <c r="Q140" s="17"/>
      <c r="R140" s="17"/>
      <c r="S140" s="17"/>
      <c r="T140" s="17"/>
      <c r="U140" s="17"/>
      <c r="V140" s="17"/>
      <c r="W140" s="17"/>
      <c r="X140" s="17"/>
      <c r="Y140" s="17"/>
      <c r="Z140" s="17"/>
    </row>
    <row r="141" spans="2:26" x14ac:dyDescent="0.2">
      <c r="B141" s="17"/>
      <c r="C141" s="37" t="str">
        <f t="shared" si="3"/>
        <v>A-</v>
      </c>
      <c r="D141" s="17"/>
      <c r="E141" s="17"/>
      <c r="F141" s="17"/>
      <c r="G141" s="17"/>
      <c r="H141" s="17"/>
      <c r="I141" s="17"/>
      <c r="J141" s="17"/>
      <c r="K141" s="17"/>
      <c r="L141" s="39"/>
      <c r="M141" s="39"/>
      <c r="N141" s="17"/>
      <c r="O141" s="17"/>
      <c r="P141" s="17"/>
      <c r="Q141" s="17"/>
      <c r="R141" s="17"/>
      <c r="S141" s="17"/>
      <c r="T141" s="17"/>
      <c r="U141" s="17"/>
      <c r="V141" s="17"/>
      <c r="W141" s="17"/>
      <c r="X141" s="17"/>
      <c r="Y141" s="17"/>
      <c r="Z141" s="17"/>
    </row>
    <row r="142" spans="2:26" x14ac:dyDescent="0.2">
      <c r="B142" s="17"/>
      <c r="C142" s="37" t="str">
        <f t="shared" si="3"/>
        <v>A-</v>
      </c>
      <c r="D142" s="17"/>
      <c r="E142" s="17"/>
      <c r="F142" s="17"/>
      <c r="G142" s="17"/>
      <c r="H142" s="17"/>
      <c r="I142" s="17"/>
      <c r="J142" s="17"/>
      <c r="K142" s="17"/>
      <c r="L142" s="39"/>
      <c r="M142" s="39"/>
      <c r="N142" s="17"/>
      <c r="O142" s="17"/>
      <c r="P142" s="17"/>
      <c r="Q142" s="17"/>
      <c r="R142" s="17"/>
      <c r="S142" s="17"/>
      <c r="T142" s="17"/>
      <c r="U142" s="17"/>
      <c r="V142" s="17"/>
      <c r="W142" s="17"/>
      <c r="X142" s="17"/>
      <c r="Y142" s="17"/>
      <c r="Z142" s="17"/>
    </row>
    <row r="143" spans="2:26" x14ac:dyDescent="0.2">
      <c r="B143" s="17"/>
      <c r="C143" s="37" t="str">
        <f t="shared" si="3"/>
        <v>A-</v>
      </c>
      <c r="D143" s="17"/>
      <c r="E143" s="17"/>
      <c r="F143" s="17"/>
      <c r="G143" s="17"/>
      <c r="H143" s="17"/>
      <c r="I143" s="17"/>
      <c r="J143" s="17"/>
      <c r="K143" s="17"/>
      <c r="L143" s="39"/>
      <c r="M143" s="39"/>
      <c r="N143" s="17"/>
      <c r="O143" s="17"/>
      <c r="P143" s="17"/>
      <c r="Q143" s="17"/>
      <c r="R143" s="17"/>
      <c r="S143" s="17"/>
      <c r="T143" s="17"/>
      <c r="U143" s="17"/>
      <c r="V143" s="17"/>
      <c r="W143" s="17"/>
      <c r="X143" s="17"/>
      <c r="Y143" s="17"/>
      <c r="Z143" s="17"/>
    </row>
    <row r="144" spans="2:26" x14ac:dyDescent="0.2">
      <c r="B144" s="17"/>
      <c r="C144" s="37" t="str">
        <f t="shared" si="3"/>
        <v>A-</v>
      </c>
      <c r="D144" s="17"/>
      <c r="E144" s="17"/>
      <c r="F144" s="17"/>
      <c r="G144" s="17"/>
      <c r="H144" s="17"/>
      <c r="I144" s="17"/>
      <c r="J144" s="17"/>
      <c r="K144" s="17"/>
      <c r="L144" s="39"/>
      <c r="M144" s="39"/>
      <c r="N144" s="17"/>
      <c r="O144" s="17"/>
      <c r="P144" s="17"/>
      <c r="Q144" s="17"/>
      <c r="R144" s="17"/>
      <c r="S144" s="17"/>
      <c r="T144" s="17"/>
      <c r="U144" s="17"/>
      <c r="V144" s="17"/>
      <c r="W144" s="17"/>
      <c r="X144" s="17"/>
      <c r="Y144" s="17"/>
      <c r="Z144" s="17"/>
    </row>
    <row r="145" spans="2:26" x14ac:dyDescent="0.2">
      <c r="B145" s="17"/>
      <c r="C145" s="37" t="str">
        <f t="shared" si="3"/>
        <v>A-</v>
      </c>
      <c r="D145" s="17"/>
      <c r="E145" s="17"/>
      <c r="F145" s="17"/>
      <c r="G145" s="17"/>
      <c r="H145" s="17"/>
      <c r="I145" s="17"/>
      <c r="J145" s="17"/>
      <c r="K145" s="17"/>
      <c r="L145" s="39"/>
      <c r="M145" s="39"/>
      <c r="N145" s="17"/>
      <c r="O145" s="17"/>
      <c r="P145" s="17"/>
      <c r="Q145" s="17"/>
      <c r="R145" s="17"/>
      <c r="S145" s="17"/>
      <c r="T145" s="17"/>
      <c r="U145" s="17"/>
      <c r="V145" s="17"/>
      <c r="W145" s="17"/>
      <c r="X145" s="17"/>
      <c r="Y145" s="17"/>
      <c r="Z145" s="17"/>
    </row>
    <row r="146" spans="2:26" x14ac:dyDescent="0.2">
      <c r="B146" s="17"/>
      <c r="C146" s="37" t="str">
        <f t="shared" si="3"/>
        <v>A-</v>
      </c>
      <c r="D146" s="17"/>
      <c r="E146" s="17"/>
      <c r="F146" s="17"/>
      <c r="G146" s="17"/>
      <c r="H146" s="17"/>
      <c r="I146" s="17"/>
      <c r="J146" s="17"/>
      <c r="K146" s="17"/>
      <c r="L146" s="39"/>
      <c r="M146" s="39"/>
      <c r="N146" s="17"/>
      <c r="O146" s="17"/>
      <c r="P146" s="17"/>
      <c r="Q146" s="17"/>
      <c r="R146" s="17"/>
      <c r="S146" s="17"/>
      <c r="T146" s="17"/>
      <c r="U146" s="17"/>
      <c r="V146" s="17"/>
      <c r="W146" s="17"/>
      <c r="X146" s="17"/>
      <c r="Y146" s="17"/>
      <c r="Z146" s="17"/>
    </row>
    <row r="147" spans="2:26" x14ac:dyDescent="0.2">
      <c r="B147" s="17"/>
      <c r="C147" s="37" t="str">
        <f t="shared" si="3"/>
        <v>A-</v>
      </c>
      <c r="D147" s="17"/>
      <c r="E147" s="17"/>
      <c r="F147" s="17"/>
      <c r="G147" s="17"/>
      <c r="H147" s="17"/>
      <c r="I147" s="17"/>
      <c r="J147" s="17"/>
      <c r="K147" s="17"/>
      <c r="L147" s="39"/>
      <c r="M147" s="39"/>
      <c r="N147" s="17"/>
      <c r="O147" s="17"/>
      <c r="P147" s="17"/>
      <c r="Q147" s="17"/>
      <c r="R147" s="17"/>
      <c r="S147" s="17"/>
      <c r="T147" s="17"/>
      <c r="U147" s="17"/>
      <c r="V147" s="17"/>
      <c r="W147" s="17"/>
      <c r="X147" s="17"/>
      <c r="Y147" s="17"/>
      <c r="Z147" s="17"/>
    </row>
    <row r="148" spans="2:26" x14ac:dyDescent="0.2">
      <c r="B148" s="17"/>
      <c r="C148" s="37" t="str">
        <f t="shared" si="3"/>
        <v>A-</v>
      </c>
      <c r="D148" s="17"/>
      <c r="E148" s="17"/>
      <c r="F148" s="17"/>
      <c r="G148" s="17"/>
      <c r="H148" s="17"/>
      <c r="I148" s="17"/>
      <c r="J148" s="17"/>
      <c r="K148" s="17"/>
      <c r="L148" s="39"/>
      <c r="M148" s="39"/>
      <c r="N148" s="17"/>
      <c r="O148" s="17"/>
      <c r="P148" s="17"/>
      <c r="Q148" s="17"/>
      <c r="R148" s="17"/>
      <c r="S148" s="17"/>
      <c r="T148" s="17"/>
      <c r="U148" s="17"/>
      <c r="V148" s="17"/>
      <c r="W148" s="17"/>
      <c r="X148" s="17"/>
      <c r="Y148" s="17"/>
      <c r="Z148" s="17"/>
    </row>
    <row r="149" spans="2:26" x14ac:dyDescent="0.2">
      <c r="B149" s="17"/>
      <c r="C149" s="37" t="str">
        <f t="shared" si="3"/>
        <v>A-</v>
      </c>
      <c r="D149" s="17"/>
      <c r="E149" s="17"/>
      <c r="F149" s="17"/>
      <c r="G149" s="17"/>
      <c r="H149" s="17"/>
      <c r="I149" s="17"/>
      <c r="J149" s="17"/>
      <c r="K149" s="17"/>
      <c r="L149" s="39"/>
      <c r="M149" s="39"/>
      <c r="N149" s="17"/>
      <c r="O149" s="17"/>
      <c r="P149" s="17"/>
      <c r="Q149" s="17"/>
      <c r="R149" s="17"/>
      <c r="S149" s="17"/>
      <c r="T149" s="17"/>
      <c r="U149" s="17"/>
      <c r="V149" s="17"/>
      <c r="W149" s="17"/>
      <c r="X149" s="17"/>
      <c r="Y149" s="17"/>
      <c r="Z149" s="17"/>
    </row>
    <row r="150" spans="2:26" x14ac:dyDescent="0.2">
      <c r="B150" s="17"/>
      <c r="C150" s="37" t="str">
        <f t="shared" si="3"/>
        <v>A-</v>
      </c>
      <c r="D150" s="17"/>
      <c r="E150" s="17"/>
      <c r="F150" s="17"/>
      <c r="G150" s="17"/>
      <c r="H150" s="17"/>
      <c r="I150" s="17"/>
      <c r="J150" s="17"/>
      <c r="K150" s="17"/>
      <c r="L150" s="39"/>
      <c r="M150" s="39"/>
      <c r="N150" s="17"/>
      <c r="O150" s="17"/>
      <c r="P150" s="17"/>
      <c r="Q150" s="17"/>
      <c r="R150" s="17"/>
      <c r="S150" s="17"/>
      <c r="T150" s="17"/>
      <c r="U150" s="17"/>
      <c r="V150" s="17"/>
      <c r="W150" s="17"/>
      <c r="X150" s="17"/>
      <c r="Y150" s="17"/>
      <c r="Z150" s="17"/>
    </row>
    <row r="151" spans="2:26" x14ac:dyDescent="0.2">
      <c r="B151" s="17"/>
      <c r="C151" s="37" t="str">
        <f t="shared" si="3"/>
        <v>A-</v>
      </c>
      <c r="D151" s="17"/>
      <c r="E151" s="17"/>
      <c r="F151" s="17"/>
      <c r="G151" s="17"/>
      <c r="H151" s="17"/>
      <c r="I151" s="17"/>
      <c r="J151" s="17"/>
      <c r="K151" s="17"/>
      <c r="L151" s="39"/>
      <c r="M151" s="39"/>
      <c r="N151" s="17"/>
      <c r="O151" s="17"/>
      <c r="P151" s="17"/>
      <c r="Q151" s="17"/>
      <c r="R151" s="17"/>
      <c r="S151" s="17"/>
      <c r="T151" s="17"/>
      <c r="U151" s="17"/>
      <c r="V151" s="17"/>
      <c r="W151" s="17"/>
      <c r="X151" s="17"/>
      <c r="Y151" s="17"/>
      <c r="Z151" s="17"/>
    </row>
    <row r="152" spans="2:26" x14ac:dyDescent="0.2">
      <c r="B152" s="17"/>
      <c r="C152" s="37" t="str">
        <f t="shared" si="3"/>
        <v>A-</v>
      </c>
      <c r="D152" s="17"/>
      <c r="E152" s="17"/>
      <c r="F152" s="17"/>
      <c r="G152" s="17"/>
      <c r="H152" s="17"/>
      <c r="I152" s="17"/>
      <c r="J152" s="17"/>
      <c r="K152" s="17"/>
      <c r="L152" s="39"/>
      <c r="M152" s="39"/>
      <c r="N152" s="17"/>
      <c r="O152" s="17"/>
      <c r="P152" s="17"/>
      <c r="Q152" s="17"/>
      <c r="R152" s="17"/>
      <c r="S152" s="17"/>
      <c r="T152" s="17"/>
      <c r="U152" s="17"/>
      <c r="V152" s="17"/>
      <c r="W152" s="17"/>
      <c r="X152" s="17"/>
      <c r="Y152" s="17"/>
      <c r="Z152" s="17"/>
    </row>
    <row r="153" spans="2:26" x14ac:dyDescent="0.2">
      <c r="B153" s="17"/>
      <c r="C153" s="37" t="str">
        <f t="shared" si="3"/>
        <v>A-</v>
      </c>
      <c r="D153" s="17"/>
      <c r="E153" s="17"/>
      <c r="F153" s="17"/>
      <c r="G153" s="17"/>
      <c r="H153" s="17"/>
      <c r="I153" s="17"/>
      <c r="J153" s="17"/>
      <c r="K153" s="17"/>
      <c r="L153" s="39"/>
      <c r="M153" s="39"/>
      <c r="N153" s="17"/>
      <c r="O153" s="17"/>
      <c r="P153" s="17"/>
      <c r="Q153" s="17"/>
      <c r="R153" s="17"/>
      <c r="S153" s="17"/>
      <c r="T153" s="17"/>
      <c r="U153" s="17"/>
      <c r="V153" s="17"/>
      <c r="W153" s="17"/>
      <c r="X153" s="17"/>
      <c r="Y153" s="17"/>
      <c r="Z153" s="17"/>
    </row>
    <row r="154" spans="2:26" x14ac:dyDescent="0.2">
      <c r="B154" s="17"/>
      <c r="C154" s="37" t="str">
        <f t="shared" si="3"/>
        <v>A-</v>
      </c>
      <c r="D154" s="17"/>
      <c r="E154" s="17"/>
      <c r="F154" s="17"/>
      <c r="G154" s="17"/>
      <c r="H154" s="17"/>
      <c r="I154" s="17"/>
      <c r="J154" s="17"/>
      <c r="K154" s="17"/>
      <c r="L154" s="39"/>
      <c r="M154" s="39"/>
      <c r="N154" s="17"/>
      <c r="O154" s="17"/>
      <c r="P154" s="17"/>
      <c r="Q154" s="17"/>
      <c r="R154" s="17"/>
      <c r="S154" s="17"/>
      <c r="T154" s="17"/>
      <c r="U154" s="17"/>
      <c r="V154" s="17"/>
      <c r="W154" s="17"/>
      <c r="X154" s="17"/>
      <c r="Y154" s="17"/>
      <c r="Z154" s="17"/>
    </row>
    <row r="155" spans="2:26" x14ac:dyDescent="0.2">
      <c r="B155" s="17"/>
      <c r="C155" s="37" t="str">
        <f t="shared" si="3"/>
        <v>A-</v>
      </c>
      <c r="D155" s="17"/>
      <c r="E155" s="17"/>
      <c r="F155" s="17"/>
      <c r="G155" s="17"/>
      <c r="H155" s="17"/>
      <c r="I155" s="17"/>
      <c r="J155" s="17"/>
      <c r="K155" s="17"/>
      <c r="L155" s="39"/>
      <c r="M155" s="39"/>
      <c r="N155" s="17"/>
      <c r="O155" s="17"/>
      <c r="P155" s="17"/>
      <c r="Q155" s="17"/>
      <c r="R155" s="17"/>
      <c r="S155" s="17"/>
      <c r="T155" s="17"/>
      <c r="U155" s="17"/>
      <c r="V155" s="17"/>
      <c r="W155" s="17"/>
      <c r="X155" s="17"/>
      <c r="Y155" s="17"/>
      <c r="Z155" s="17"/>
    </row>
    <row r="156" spans="2:26" x14ac:dyDescent="0.2">
      <c r="B156" s="17"/>
      <c r="C156" s="37" t="str">
        <f t="shared" si="3"/>
        <v>A-</v>
      </c>
      <c r="D156" s="17"/>
      <c r="E156" s="17"/>
      <c r="F156" s="17"/>
      <c r="G156" s="17"/>
      <c r="H156" s="17"/>
      <c r="I156" s="17"/>
      <c r="J156" s="17"/>
      <c r="K156" s="17"/>
      <c r="L156" s="39"/>
      <c r="M156" s="39"/>
      <c r="N156" s="17"/>
      <c r="O156" s="17"/>
      <c r="P156" s="17"/>
      <c r="Q156" s="17"/>
      <c r="R156" s="17"/>
      <c r="S156" s="17"/>
      <c r="T156" s="17"/>
      <c r="U156" s="17"/>
      <c r="V156" s="17"/>
      <c r="W156" s="17"/>
      <c r="X156" s="17"/>
      <c r="Y156" s="17"/>
      <c r="Z156" s="17"/>
    </row>
    <row r="157" spans="2:26" x14ac:dyDescent="0.2">
      <c r="B157" s="17"/>
      <c r="C157" s="37" t="str">
        <f t="shared" si="3"/>
        <v>A-</v>
      </c>
      <c r="D157" s="17"/>
      <c r="E157" s="17"/>
      <c r="F157" s="17"/>
      <c r="G157" s="17"/>
      <c r="H157" s="17"/>
      <c r="I157" s="17"/>
      <c r="J157" s="17"/>
      <c r="K157" s="17"/>
      <c r="L157" s="39"/>
      <c r="M157" s="39"/>
      <c r="N157" s="17"/>
      <c r="O157" s="17"/>
      <c r="P157" s="17"/>
      <c r="Q157" s="17"/>
      <c r="R157" s="17"/>
      <c r="S157" s="17"/>
      <c r="T157" s="17"/>
      <c r="U157" s="17"/>
      <c r="V157" s="17"/>
      <c r="W157" s="17"/>
      <c r="X157" s="17"/>
      <c r="Y157" s="17"/>
      <c r="Z157" s="17"/>
    </row>
    <row r="158" spans="2:26" x14ac:dyDescent="0.2">
      <c r="B158" s="17"/>
      <c r="C158" s="37" t="str">
        <f t="shared" si="3"/>
        <v>A-</v>
      </c>
      <c r="D158" s="17"/>
      <c r="E158" s="17"/>
      <c r="F158" s="17"/>
      <c r="G158" s="17"/>
      <c r="H158" s="17"/>
      <c r="I158" s="17"/>
      <c r="J158" s="17"/>
      <c r="K158" s="17"/>
      <c r="L158" s="39"/>
      <c r="M158" s="39"/>
      <c r="N158" s="17"/>
      <c r="O158" s="17"/>
      <c r="P158" s="17"/>
      <c r="Q158" s="17"/>
      <c r="R158" s="17"/>
      <c r="S158" s="17"/>
      <c r="T158" s="17"/>
      <c r="U158" s="17"/>
      <c r="V158" s="17"/>
      <c r="W158" s="17"/>
      <c r="X158" s="17"/>
      <c r="Y158" s="17"/>
      <c r="Z158" s="17"/>
    </row>
  </sheetData>
  <mergeCells count="4">
    <mergeCell ref="B6:K6"/>
    <mergeCell ref="L6:M6"/>
    <mergeCell ref="N6:T6"/>
    <mergeCell ref="U6:Z6"/>
  </mergeCells>
  <dataValidations count="2">
    <dataValidation type="list" allowBlank="1" showInputMessage="1" showErrorMessage="1" sqref="G8:G17" xr:uid="{00000000-0002-0000-0200-000000000000}">
      <formula1>Proportional</formula1>
    </dataValidation>
    <dataValidation type="list" showInputMessage="1" showErrorMessage="1" sqref="B8:B158" xr:uid="{00000000-0002-0000-0200-000001000000}">
      <formula1>Sparte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A2D3EE"/>
  </sheetPr>
  <dimension ref="A1:AA158"/>
  <sheetViews>
    <sheetView showGridLines="0" zoomScale="85" zoomScaleNormal="85" workbookViewId="0"/>
  </sheetViews>
  <sheetFormatPr defaultColWidth="9.140625" defaultRowHeight="12.75" x14ac:dyDescent="0.2"/>
  <cols>
    <col min="1" max="1" width="11.140625" customWidth="1"/>
    <col min="2" max="2" width="8.42578125" customWidth="1"/>
    <col min="3" max="14" width="17.42578125" customWidth="1"/>
    <col min="15" max="15" width="15.7109375" customWidth="1"/>
    <col min="16" max="16" width="10.85546875" customWidth="1"/>
    <col min="18" max="18" width="10.28515625" customWidth="1"/>
    <col min="21" max="21" width="15.28515625" customWidth="1"/>
    <col min="22" max="22" width="12.28515625" customWidth="1"/>
    <col min="23" max="23" width="14" customWidth="1"/>
    <col min="24" max="24" width="12.85546875" customWidth="1"/>
    <col min="25" max="25" width="13.42578125" customWidth="1"/>
    <col min="26" max="26" width="12" customWidth="1"/>
  </cols>
  <sheetData>
    <row r="1" spans="1:27" s="13" customFormat="1" ht="20.100000000000001" customHeight="1" x14ac:dyDescent="0.2">
      <c r="A1" s="33">
        <f ca="1">_xlfn.SHEET()</f>
        <v>4</v>
      </c>
      <c r="B1" s="12" t="str">
        <f>VLOOKUP("T.04.01",Translation,LanguageNo+1,FALSE)</f>
        <v>Prospektive Proportionale Rückversicherung oder Retrozession</v>
      </c>
    </row>
    <row r="2" spans="1:27" x14ac:dyDescent="0.2">
      <c r="B2" t="str">
        <f>Intro_Passive_RI!$D$5</f>
        <v>Muster-Gesellschaft</v>
      </c>
    </row>
    <row r="4" spans="1:27" s="9" customFormat="1" ht="18" customHeight="1" x14ac:dyDescent="0.2">
      <c r="B4" s="26" t="str">
        <f>VLOOKUP("T.04.02",Translation,LanguageNo+1,FALSE)</f>
        <v>Prospektive Coverages</v>
      </c>
      <c r="C4" s="26"/>
      <c r="D4" s="26"/>
      <c r="E4" s="26"/>
      <c r="F4" s="26"/>
      <c r="G4" s="26"/>
      <c r="H4" s="26"/>
      <c r="I4" s="26"/>
      <c r="J4" s="26"/>
      <c r="K4" s="26"/>
      <c r="L4" s="26"/>
      <c r="M4" s="26"/>
      <c r="N4" s="26"/>
      <c r="O4" s="26"/>
      <c r="P4" s="26"/>
      <c r="Q4" s="26"/>
      <c r="R4" s="26"/>
      <c r="S4" s="26"/>
      <c r="T4" s="26"/>
      <c r="U4" s="26"/>
      <c r="V4" s="26"/>
      <c r="W4" s="26"/>
      <c r="X4" s="26"/>
      <c r="Y4" s="26"/>
      <c r="Z4" s="26"/>
      <c r="AA4" s="26"/>
    </row>
    <row r="5" spans="1:27" s="9" customFormat="1" x14ac:dyDescent="0.2"/>
    <row r="6" spans="1:27" s="9" customFormat="1" ht="25.5" customHeight="1" x14ac:dyDescent="0.2">
      <c r="B6" s="73" t="str">
        <f>VLOOKUP("T.03.03",Translation,LanguageNo+1,FALSE)</f>
        <v>Vertragsinformation</v>
      </c>
      <c r="C6" s="74"/>
      <c r="D6" s="74"/>
      <c r="E6" s="74"/>
      <c r="F6" s="74"/>
      <c r="G6" s="74"/>
      <c r="H6" s="74"/>
      <c r="I6" s="74"/>
      <c r="J6" s="75"/>
      <c r="K6" s="76" t="str">
        <f>VLOOKUP("T.04.04",Translation,LanguageNo+1,FALSE)</f>
        <v>Information spezifisch für Summenexzedenten</v>
      </c>
      <c r="L6" s="77" t="str">
        <f>VLOOKUP("T.03.15",Translation,LanguageNo+1,FALSE)</f>
        <v>Brokerage</v>
      </c>
      <c r="M6" s="77" t="str">
        <f>VLOOKUP("T.03.04",Translation,LanguageNo+1,FALSE)</f>
        <v>Vertragsdauer</v>
      </c>
      <c r="N6" s="77"/>
      <c r="O6" s="77" t="str">
        <f>VLOOKUP("T.03.05",Translation,LanguageNo+1,FALSE)</f>
        <v>Kostenstruktur</v>
      </c>
      <c r="P6" s="77"/>
      <c r="Q6" s="77"/>
      <c r="R6" s="77"/>
      <c r="S6" s="77"/>
      <c r="T6" s="77"/>
      <c r="U6" s="77"/>
      <c r="V6" s="77" t="str">
        <f>VLOOKUP("T.03.06",Translation,LanguageNo+1,FALSE)</f>
        <v>Schadenselbstbeteiligung</v>
      </c>
      <c r="W6" s="77"/>
      <c r="X6" s="77"/>
      <c r="Y6" s="77"/>
      <c r="Z6" s="77"/>
      <c r="AA6" s="77"/>
    </row>
    <row r="7" spans="1:27" s="31" customFormat="1" ht="81.75" customHeight="1" x14ac:dyDescent="0.2">
      <c r="B7" s="32" t="str">
        <f>VLOOKUP("T.03.07",Translation,LanguageNo+1,FALSE)</f>
        <v>Sparte</v>
      </c>
      <c r="C7" s="32" t="str">
        <f>VLOOKUP("T.03.08",Translation,LanguageNo+1,FALSE)</f>
        <v>Nummer</v>
      </c>
      <c r="D7" s="29" t="str">
        <f>VLOOKUP("T.03.09",Translation,LanguageNo+1,FALSE)</f>
        <v>Versicherungsbranche</v>
      </c>
      <c r="E7" s="29" t="str">
        <f>VLOOKUP("T.04.03",Translation,LanguageNo+1,FALSE)</f>
        <v>Zugrundeliegendes Exposure (z.B. WP, EP, SI)</v>
      </c>
      <c r="F7" s="29" t="str">
        <f>VLOOKUP("T.03.11",Translation,LanguageNo+1,FALSE)</f>
        <v>Exposure Volumen in Mio CHF</v>
      </c>
      <c r="G7" s="29" t="str">
        <f>VLOOKUP("T.03.12",Translation,LanguageNo+1,FALSE)</f>
        <v>Vertragsart</v>
      </c>
      <c r="H7" s="29" t="str">
        <f>VLOOKUP("T.03.13",Translation,LanguageNo+1,FALSE)</f>
        <v>Der Vertrag zieht vor dem Vertrag</v>
      </c>
      <c r="I7" s="29" t="str">
        <f>VLOOKUP("T.03.14",Translation,LanguageNo+1,FALSE)</f>
        <v>Zedierter Anteil</v>
      </c>
      <c r="J7" s="29" t="str">
        <f>VLOOKUP("T.03.15",Translation,LanguageNo+1,FALSE)</f>
        <v>Brokerage</v>
      </c>
      <c r="K7" s="30" t="str">
        <f>VLOOKUP("T.04.05",Translation,LanguageNo+1,FALSE)</f>
        <v>Line</v>
      </c>
      <c r="L7" s="28" t="str">
        <f>VLOOKUP("T.04.06",Translation,LanguageNo+1,FALSE)</f>
        <v>Anzahl der Lines</v>
      </c>
      <c r="M7" s="28" t="str">
        <f>VLOOKUP("T.03.17",Translation,LanguageNo+1,FALSE)</f>
        <v>Vertragsbeginn</v>
      </c>
      <c r="N7" s="28" t="str">
        <f>VLOOKUP("T.03.18",Translation,LanguageNo+1,FALSE)</f>
        <v>Vertragsende</v>
      </c>
      <c r="O7" s="28" t="str">
        <f>VLOOKUP("T.03.19",Translation,LanguageNo+1,FALSE)</f>
        <v>Fixe Kommission in %</v>
      </c>
      <c r="P7" s="28" t="str">
        <f>VLOOKUP("T.03.20",Translation,LanguageNo+1,FALSE)</f>
        <v>Minimale Kommission in %</v>
      </c>
      <c r="Q7" s="28" t="str">
        <f>VLOOKUP("T.03.21",Translation,LanguageNo+1,FALSE)</f>
        <v>@ LR</v>
      </c>
      <c r="R7" s="28" t="str">
        <f>VLOOKUP("T.03.22",Translation,LanguageNo+1,FALSE)</f>
        <v>Maximale Kommission in %</v>
      </c>
      <c r="S7" s="28" t="str">
        <f>VLOOKUP("T.03.21",Translation,LanguageNo+1,FALSE)</f>
        <v>@ LR</v>
      </c>
      <c r="T7" s="28" t="str">
        <f>VLOOKUP("T.03.23",Translation,LanguageNo+1,FALSE)</f>
        <v>Rückversicherungsmarge in %</v>
      </c>
      <c r="U7" s="28" t="str">
        <f>VLOOKUP("T.03.24",Translation,LanguageNo+1,FALSE)</f>
        <v>Gewinnbeteilung in % nach Berücksichtigung der Rückversicherungsmarge</v>
      </c>
      <c r="V7" s="28" t="str">
        <f>VLOOKUP("T.03.25",Translation,LanguageNo+1,FALSE)</f>
        <v>Selbstbehaltsanteil in % an den Schäden</v>
      </c>
      <c r="W7" s="28" t="str">
        <f>VLOOKUP("T.03.26",Translation,LanguageNo+1,FALSE)</f>
        <v>ab LR</v>
      </c>
      <c r="X7" s="28" t="str">
        <f>VLOOKUP("T.03.25",Translation,LanguageNo+1,FALSE)</f>
        <v>Selbstbehaltsanteil in % an den Schäden</v>
      </c>
      <c r="Y7" s="28" t="str">
        <f>VLOOKUP("T.03.26",Translation,LanguageNo+1,FALSE)</f>
        <v>ab LR</v>
      </c>
      <c r="Z7" s="28" t="str">
        <f>VLOOKUP("T.03.25",Translation,LanguageNo+1,FALSE)</f>
        <v>Selbstbehaltsanteil in % an den Schäden</v>
      </c>
      <c r="AA7" s="28" t="str">
        <f>VLOOKUP("T.03.26",Translation,LanguageNo+1,FALSE)</f>
        <v>ab LR</v>
      </c>
    </row>
    <row r="8" spans="1:27" ht="38.25" x14ac:dyDescent="0.2">
      <c r="A8" s="34" t="s">
        <v>137</v>
      </c>
      <c r="B8" s="35" t="s">
        <v>2</v>
      </c>
      <c r="C8" s="35" t="str">
        <f>"B-" &amp; IF(D8&lt;&gt;"",0,"")</f>
        <v>B-0</v>
      </c>
      <c r="D8" s="20" t="s">
        <v>15</v>
      </c>
      <c r="E8" s="20" t="s">
        <v>36</v>
      </c>
      <c r="F8" s="21">
        <v>300</v>
      </c>
      <c r="G8" s="22" t="s">
        <v>23</v>
      </c>
      <c r="H8" s="21"/>
      <c r="I8" s="22">
        <v>0.5</v>
      </c>
      <c r="J8" s="23">
        <v>0</v>
      </c>
      <c r="K8" s="24"/>
      <c r="L8" s="24"/>
      <c r="M8" s="24">
        <v>42370</v>
      </c>
      <c r="N8" s="24">
        <v>42735</v>
      </c>
      <c r="O8" s="21" t="s">
        <v>14</v>
      </c>
      <c r="P8" s="23">
        <v>0.25</v>
      </c>
      <c r="Q8" s="23">
        <v>0.7</v>
      </c>
      <c r="R8" s="23">
        <v>0.15</v>
      </c>
      <c r="S8" s="23">
        <v>0.8</v>
      </c>
      <c r="T8" s="23">
        <v>0.03</v>
      </c>
      <c r="U8" s="23">
        <v>1</v>
      </c>
      <c r="V8" s="23">
        <v>1</v>
      </c>
      <c r="W8" s="23">
        <v>1.5</v>
      </c>
      <c r="X8" s="21"/>
      <c r="Y8" s="21"/>
      <c r="Z8" s="21"/>
      <c r="AA8" s="25"/>
    </row>
    <row r="9" spans="1:27" x14ac:dyDescent="0.2">
      <c r="B9" s="17"/>
      <c r="C9" s="36" t="str">
        <f>"B-" &amp;  IF(D9&lt;&gt;"",1,"")</f>
        <v>B-</v>
      </c>
      <c r="D9" s="17"/>
      <c r="E9" s="17"/>
      <c r="F9" s="17"/>
      <c r="G9" s="17"/>
      <c r="H9" s="17"/>
      <c r="I9" s="17"/>
      <c r="J9" s="17"/>
      <c r="K9" s="17"/>
      <c r="L9" s="17"/>
      <c r="M9" s="39"/>
      <c r="N9" s="39"/>
      <c r="O9" s="17"/>
      <c r="P9" s="17"/>
      <c r="Q9" s="17"/>
      <c r="R9" s="17"/>
      <c r="S9" s="17"/>
      <c r="T9" s="17"/>
      <c r="U9" s="17"/>
      <c r="V9" s="17"/>
      <c r="W9" s="17"/>
      <c r="X9" s="17"/>
      <c r="Y9" s="17"/>
      <c r="Z9" s="17"/>
      <c r="AA9" s="17"/>
    </row>
    <row r="10" spans="1:27" x14ac:dyDescent="0.2">
      <c r="B10" s="17"/>
      <c r="C10" s="37" t="str">
        <f>"B-" &amp; IF(D10&lt;&gt;"",C9+1,"")</f>
        <v>B-</v>
      </c>
      <c r="D10" s="17"/>
      <c r="E10" s="17"/>
      <c r="F10" s="17"/>
      <c r="G10" s="17"/>
      <c r="H10" s="17"/>
      <c r="I10" s="17"/>
      <c r="J10" s="17"/>
      <c r="K10" s="17"/>
      <c r="L10" s="17"/>
      <c r="M10" s="39"/>
      <c r="N10" s="39"/>
      <c r="O10" s="17"/>
      <c r="P10" s="17"/>
      <c r="Q10" s="17"/>
      <c r="R10" s="17"/>
      <c r="S10" s="17"/>
      <c r="T10" s="17"/>
      <c r="U10" s="17"/>
      <c r="V10" s="17"/>
      <c r="W10" s="17"/>
      <c r="X10" s="17"/>
      <c r="Y10" s="17"/>
      <c r="Z10" s="17"/>
      <c r="AA10" s="17"/>
    </row>
    <row r="11" spans="1:27" x14ac:dyDescent="0.2">
      <c r="B11" s="17"/>
      <c r="C11" s="37" t="str">
        <f t="shared" ref="C11:C74" si="0">"B-" &amp; IF(D11&lt;&gt;"",C10+1,"")</f>
        <v>B-</v>
      </c>
      <c r="D11" s="17"/>
      <c r="E11" s="17"/>
      <c r="F11" s="17"/>
      <c r="G11" s="17"/>
      <c r="H11" s="17"/>
      <c r="I11" s="17"/>
      <c r="J11" s="17"/>
      <c r="K11" s="17"/>
      <c r="L11" s="17"/>
      <c r="M11" s="39"/>
      <c r="N11" s="39"/>
      <c r="O11" s="17"/>
      <c r="P11" s="17"/>
      <c r="Q11" s="17"/>
      <c r="R11" s="17"/>
      <c r="S11" s="17"/>
      <c r="T11" s="17"/>
      <c r="U11" s="17"/>
      <c r="V11" s="17"/>
      <c r="W11" s="17"/>
      <c r="X11" s="17"/>
      <c r="Y11" s="17"/>
      <c r="Z11" s="17"/>
      <c r="AA11" s="17"/>
    </row>
    <row r="12" spans="1:27" x14ac:dyDescent="0.2">
      <c r="B12" s="17"/>
      <c r="C12" s="37" t="str">
        <f t="shared" si="0"/>
        <v>B-</v>
      </c>
      <c r="D12" s="17"/>
      <c r="E12" s="17"/>
      <c r="F12" s="17"/>
      <c r="G12" s="17"/>
      <c r="H12" s="17"/>
      <c r="I12" s="17"/>
      <c r="J12" s="17"/>
      <c r="K12" s="17"/>
      <c r="L12" s="17"/>
      <c r="M12" s="39"/>
      <c r="N12" s="39"/>
      <c r="O12" s="17"/>
      <c r="P12" s="17"/>
      <c r="Q12" s="17"/>
      <c r="R12" s="17"/>
      <c r="S12" s="17"/>
      <c r="T12" s="17"/>
      <c r="U12" s="17"/>
      <c r="V12" s="17"/>
      <c r="W12" s="17"/>
      <c r="X12" s="17"/>
      <c r="Y12" s="17"/>
      <c r="Z12" s="17"/>
      <c r="AA12" s="17"/>
    </row>
    <row r="13" spans="1:27" x14ac:dyDescent="0.2">
      <c r="B13" s="17"/>
      <c r="C13" s="37" t="str">
        <f t="shared" si="0"/>
        <v>B-</v>
      </c>
      <c r="D13" s="17"/>
      <c r="E13" s="17"/>
      <c r="F13" s="17"/>
      <c r="G13" s="17"/>
      <c r="H13" s="17"/>
      <c r="I13" s="17"/>
      <c r="J13" s="17"/>
      <c r="K13" s="17"/>
      <c r="L13" s="17"/>
      <c r="M13" s="39"/>
      <c r="N13" s="39"/>
      <c r="O13" s="17"/>
      <c r="P13" s="17"/>
      <c r="Q13" s="17"/>
      <c r="R13" s="17"/>
      <c r="S13" s="17"/>
      <c r="T13" s="17"/>
      <c r="U13" s="17"/>
      <c r="V13" s="17"/>
      <c r="W13" s="17"/>
      <c r="X13" s="17"/>
      <c r="Y13" s="17"/>
      <c r="Z13" s="17"/>
      <c r="AA13" s="17"/>
    </row>
    <row r="14" spans="1:27" x14ac:dyDescent="0.2">
      <c r="B14" s="17"/>
      <c r="C14" s="37" t="str">
        <f t="shared" si="0"/>
        <v>B-</v>
      </c>
      <c r="D14" s="17"/>
      <c r="E14" s="17"/>
      <c r="F14" s="17"/>
      <c r="G14" s="17"/>
      <c r="H14" s="17"/>
      <c r="I14" s="17"/>
      <c r="J14" s="17"/>
      <c r="K14" s="17"/>
      <c r="L14" s="17"/>
      <c r="M14" s="39"/>
      <c r="N14" s="39"/>
      <c r="O14" s="17"/>
      <c r="P14" s="17"/>
      <c r="Q14" s="17"/>
      <c r="R14" s="17"/>
      <c r="S14" s="17"/>
      <c r="T14" s="17"/>
      <c r="U14" s="17"/>
      <c r="V14" s="17"/>
      <c r="W14" s="17"/>
      <c r="X14" s="17"/>
      <c r="Y14" s="17"/>
      <c r="Z14" s="17"/>
      <c r="AA14" s="17"/>
    </row>
    <row r="15" spans="1:27" x14ac:dyDescent="0.2">
      <c r="B15" s="17"/>
      <c r="C15" s="37" t="str">
        <f t="shared" si="0"/>
        <v>B-</v>
      </c>
      <c r="D15" s="17"/>
      <c r="E15" s="17"/>
      <c r="F15" s="17"/>
      <c r="G15" s="17"/>
      <c r="H15" s="17"/>
      <c r="I15" s="17"/>
      <c r="J15" s="17"/>
      <c r="K15" s="17"/>
      <c r="L15" s="17"/>
      <c r="M15" s="39"/>
      <c r="N15" s="39"/>
      <c r="O15" s="17"/>
      <c r="P15" s="17"/>
      <c r="Q15" s="17"/>
      <c r="R15" s="17"/>
      <c r="S15" s="17"/>
      <c r="T15" s="17"/>
      <c r="U15" s="17"/>
      <c r="V15" s="17"/>
      <c r="W15" s="17"/>
      <c r="X15" s="17"/>
      <c r="Y15" s="17"/>
      <c r="Z15" s="17"/>
      <c r="AA15" s="17"/>
    </row>
    <row r="16" spans="1:27" x14ac:dyDescent="0.2">
      <c r="B16" s="17"/>
      <c r="C16" s="37" t="str">
        <f t="shared" si="0"/>
        <v>B-</v>
      </c>
      <c r="D16" s="17"/>
      <c r="E16" s="17"/>
      <c r="F16" s="17"/>
      <c r="G16" s="17"/>
      <c r="H16" s="17"/>
      <c r="I16" s="17"/>
      <c r="J16" s="17"/>
      <c r="K16" s="17"/>
      <c r="L16" s="17"/>
      <c r="M16" s="39"/>
      <c r="N16" s="39"/>
      <c r="O16" s="17"/>
      <c r="P16" s="17"/>
      <c r="Q16" s="17"/>
      <c r="R16" s="17"/>
      <c r="S16" s="17"/>
      <c r="T16" s="17"/>
      <c r="U16" s="17"/>
      <c r="V16" s="17"/>
      <c r="W16" s="17"/>
      <c r="X16" s="17"/>
      <c r="Y16" s="17"/>
      <c r="Z16" s="17"/>
      <c r="AA16" s="17"/>
    </row>
    <row r="17" spans="2:27" x14ac:dyDescent="0.2">
      <c r="B17" s="17"/>
      <c r="C17" s="37" t="str">
        <f t="shared" si="0"/>
        <v>B-</v>
      </c>
      <c r="D17" s="17"/>
      <c r="E17" s="17"/>
      <c r="F17" s="17"/>
      <c r="G17" s="17"/>
      <c r="H17" s="17"/>
      <c r="I17" s="17"/>
      <c r="J17" s="17"/>
      <c r="K17" s="17"/>
      <c r="L17" s="17"/>
      <c r="M17" s="39"/>
      <c r="N17" s="39"/>
      <c r="O17" s="17"/>
      <c r="P17" s="17"/>
      <c r="Q17" s="17"/>
      <c r="R17" s="17"/>
      <c r="S17" s="17"/>
      <c r="T17" s="17"/>
      <c r="U17" s="17"/>
      <c r="V17" s="17"/>
      <c r="W17" s="17"/>
      <c r="X17" s="17"/>
      <c r="Y17" s="17"/>
      <c r="Z17" s="17"/>
      <c r="AA17" s="17"/>
    </row>
    <row r="18" spans="2:27" x14ac:dyDescent="0.2">
      <c r="B18" s="17"/>
      <c r="C18" s="37" t="str">
        <f t="shared" si="0"/>
        <v>B-</v>
      </c>
      <c r="D18" s="17"/>
      <c r="E18" s="17"/>
      <c r="F18" s="17"/>
      <c r="G18" s="17"/>
      <c r="H18" s="17"/>
      <c r="I18" s="17"/>
      <c r="J18" s="17"/>
      <c r="K18" s="17"/>
      <c r="L18" s="17"/>
      <c r="M18" s="39"/>
      <c r="N18" s="39"/>
      <c r="O18" s="17"/>
      <c r="P18" s="17"/>
      <c r="Q18" s="17"/>
      <c r="R18" s="17"/>
      <c r="S18" s="17"/>
      <c r="T18" s="17"/>
      <c r="U18" s="17"/>
      <c r="V18" s="17"/>
      <c r="W18" s="17"/>
      <c r="X18" s="17"/>
      <c r="Y18" s="17"/>
      <c r="Z18" s="17"/>
      <c r="AA18" s="17"/>
    </row>
    <row r="19" spans="2:27" x14ac:dyDescent="0.2">
      <c r="B19" s="17"/>
      <c r="C19" s="37" t="str">
        <f t="shared" si="0"/>
        <v>B-</v>
      </c>
      <c r="D19" s="17"/>
      <c r="E19" s="17"/>
      <c r="F19" s="17"/>
      <c r="G19" s="17"/>
      <c r="H19" s="17"/>
      <c r="I19" s="17"/>
      <c r="J19" s="17"/>
      <c r="K19" s="17"/>
      <c r="L19" s="17"/>
      <c r="M19" s="39"/>
      <c r="N19" s="39"/>
      <c r="O19" s="17"/>
      <c r="P19" s="17"/>
      <c r="Q19" s="17"/>
      <c r="R19" s="17"/>
      <c r="S19" s="17"/>
      <c r="T19" s="17"/>
      <c r="U19" s="17"/>
      <c r="V19" s="17"/>
      <c r="W19" s="17"/>
      <c r="X19" s="17"/>
      <c r="Y19" s="17"/>
      <c r="Z19" s="17"/>
      <c r="AA19" s="17"/>
    </row>
    <row r="20" spans="2:27" x14ac:dyDescent="0.2">
      <c r="B20" s="17"/>
      <c r="C20" s="37" t="str">
        <f t="shared" si="0"/>
        <v>B-</v>
      </c>
      <c r="D20" s="17"/>
      <c r="E20" s="17"/>
      <c r="F20" s="17"/>
      <c r="G20" s="17"/>
      <c r="H20" s="17"/>
      <c r="I20" s="17"/>
      <c r="J20" s="17"/>
      <c r="K20" s="17"/>
      <c r="L20" s="17"/>
      <c r="M20" s="39"/>
      <c r="N20" s="39"/>
      <c r="O20" s="17"/>
      <c r="P20" s="17"/>
      <c r="Q20" s="17"/>
      <c r="R20" s="17"/>
      <c r="S20" s="17"/>
      <c r="T20" s="17"/>
      <c r="U20" s="17"/>
      <c r="V20" s="17"/>
      <c r="W20" s="17"/>
      <c r="X20" s="17"/>
      <c r="Y20" s="17"/>
      <c r="Z20" s="17"/>
      <c r="AA20" s="17"/>
    </row>
    <row r="21" spans="2:27" x14ac:dyDescent="0.2">
      <c r="B21" s="17"/>
      <c r="C21" s="37" t="str">
        <f t="shared" si="0"/>
        <v>B-</v>
      </c>
      <c r="D21" s="17"/>
      <c r="E21" s="17"/>
      <c r="F21" s="17"/>
      <c r="G21" s="17"/>
      <c r="H21" s="17"/>
      <c r="I21" s="17"/>
      <c r="J21" s="17"/>
      <c r="K21" s="17"/>
      <c r="L21" s="17"/>
      <c r="M21" s="39"/>
      <c r="N21" s="39"/>
      <c r="O21" s="17"/>
      <c r="P21" s="17"/>
      <c r="Q21" s="17"/>
      <c r="R21" s="17"/>
      <c r="S21" s="17"/>
      <c r="T21" s="17"/>
      <c r="U21" s="17"/>
      <c r="V21" s="17"/>
      <c r="W21" s="17"/>
      <c r="X21" s="17"/>
      <c r="Y21" s="17"/>
      <c r="Z21" s="17"/>
      <c r="AA21" s="17"/>
    </row>
    <row r="22" spans="2:27" x14ac:dyDescent="0.2">
      <c r="B22" s="17"/>
      <c r="C22" s="37" t="str">
        <f t="shared" si="0"/>
        <v>B-</v>
      </c>
      <c r="D22" s="17"/>
      <c r="E22" s="17"/>
      <c r="F22" s="17"/>
      <c r="G22" s="17"/>
      <c r="H22" s="17"/>
      <c r="I22" s="17"/>
      <c r="J22" s="17"/>
      <c r="K22" s="17"/>
      <c r="L22" s="17"/>
      <c r="M22" s="39"/>
      <c r="N22" s="39"/>
      <c r="O22" s="17"/>
      <c r="P22" s="17"/>
      <c r="Q22" s="17"/>
      <c r="R22" s="17"/>
      <c r="S22" s="17"/>
      <c r="T22" s="17"/>
      <c r="U22" s="17"/>
      <c r="V22" s="17"/>
      <c r="W22" s="17"/>
      <c r="X22" s="17"/>
      <c r="Y22" s="17"/>
      <c r="Z22" s="17"/>
      <c r="AA22" s="17"/>
    </row>
    <row r="23" spans="2:27" x14ac:dyDescent="0.2">
      <c r="B23" s="17"/>
      <c r="C23" s="37" t="str">
        <f t="shared" si="0"/>
        <v>B-</v>
      </c>
      <c r="D23" s="17"/>
      <c r="E23" s="17"/>
      <c r="F23" s="17"/>
      <c r="G23" s="17"/>
      <c r="H23" s="17"/>
      <c r="I23" s="17"/>
      <c r="J23" s="17"/>
      <c r="K23" s="17"/>
      <c r="L23" s="17"/>
      <c r="M23" s="39"/>
      <c r="N23" s="39"/>
      <c r="O23" s="17"/>
      <c r="P23" s="17"/>
      <c r="Q23" s="17"/>
      <c r="R23" s="17"/>
      <c r="S23" s="17"/>
      <c r="T23" s="17"/>
      <c r="U23" s="17"/>
      <c r="V23" s="17"/>
      <c r="W23" s="17"/>
      <c r="X23" s="17"/>
      <c r="Y23" s="17"/>
      <c r="Z23" s="17"/>
      <c r="AA23" s="17"/>
    </row>
    <row r="24" spans="2:27" x14ac:dyDescent="0.2">
      <c r="B24" s="17"/>
      <c r="C24" s="37" t="str">
        <f t="shared" si="0"/>
        <v>B-</v>
      </c>
      <c r="D24" s="17"/>
      <c r="E24" s="17"/>
      <c r="F24" s="17"/>
      <c r="G24" s="17"/>
      <c r="H24" s="17"/>
      <c r="I24" s="17"/>
      <c r="J24" s="17"/>
      <c r="K24" s="17"/>
      <c r="L24" s="17"/>
      <c r="M24" s="39"/>
      <c r="N24" s="39"/>
      <c r="O24" s="17"/>
      <c r="P24" s="17"/>
      <c r="Q24" s="17"/>
      <c r="R24" s="17"/>
      <c r="S24" s="17"/>
      <c r="T24" s="17"/>
      <c r="U24" s="17"/>
      <c r="V24" s="17"/>
      <c r="W24" s="17"/>
      <c r="X24" s="17"/>
      <c r="Y24" s="17"/>
      <c r="Z24" s="17"/>
      <c r="AA24" s="17"/>
    </row>
    <row r="25" spans="2:27" x14ac:dyDescent="0.2">
      <c r="B25" s="17"/>
      <c r="C25" s="37" t="str">
        <f t="shared" si="0"/>
        <v>B-</v>
      </c>
      <c r="D25" s="17"/>
      <c r="E25" s="17"/>
      <c r="F25" s="17"/>
      <c r="G25" s="17"/>
      <c r="H25" s="17"/>
      <c r="I25" s="17"/>
      <c r="J25" s="17"/>
      <c r="K25" s="17"/>
      <c r="L25" s="17"/>
      <c r="M25" s="39"/>
      <c r="N25" s="39"/>
      <c r="O25" s="17"/>
      <c r="P25" s="17"/>
      <c r="Q25" s="17"/>
      <c r="R25" s="17"/>
      <c r="S25" s="17"/>
      <c r="T25" s="17"/>
      <c r="U25" s="17"/>
      <c r="V25" s="17"/>
      <c r="W25" s="17"/>
      <c r="X25" s="17"/>
      <c r="Y25" s="17"/>
      <c r="Z25" s="17"/>
      <c r="AA25" s="17"/>
    </row>
    <row r="26" spans="2:27" x14ac:dyDescent="0.2">
      <c r="B26" s="17"/>
      <c r="C26" s="37" t="str">
        <f t="shared" si="0"/>
        <v>B-</v>
      </c>
      <c r="D26" s="17"/>
      <c r="E26" s="17"/>
      <c r="F26" s="17"/>
      <c r="G26" s="17"/>
      <c r="H26" s="17"/>
      <c r="I26" s="17"/>
      <c r="J26" s="17"/>
      <c r="K26" s="17"/>
      <c r="L26" s="17"/>
      <c r="M26" s="39"/>
      <c r="N26" s="39"/>
      <c r="O26" s="17"/>
      <c r="P26" s="17"/>
      <c r="Q26" s="17"/>
      <c r="R26" s="17"/>
      <c r="S26" s="17"/>
      <c r="T26" s="17"/>
      <c r="U26" s="17"/>
      <c r="V26" s="17"/>
      <c r="W26" s="17"/>
      <c r="X26" s="17"/>
      <c r="Y26" s="17"/>
      <c r="Z26" s="17"/>
      <c r="AA26" s="17"/>
    </row>
    <row r="27" spans="2:27" x14ac:dyDescent="0.2">
      <c r="B27" s="17"/>
      <c r="C27" s="37" t="str">
        <f t="shared" si="0"/>
        <v>B-</v>
      </c>
      <c r="D27" s="17"/>
      <c r="E27" s="17"/>
      <c r="F27" s="17"/>
      <c r="G27" s="17"/>
      <c r="H27" s="17"/>
      <c r="I27" s="17"/>
      <c r="J27" s="17"/>
      <c r="K27" s="17"/>
      <c r="L27" s="17"/>
      <c r="M27" s="39"/>
      <c r="N27" s="39"/>
      <c r="O27" s="17"/>
      <c r="P27" s="17"/>
      <c r="Q27" s="17"/>
      <c r="R27" s="17"/>
      <c r="S27" s="17"/>
      <c r="T27" s="17"/>
      <c r="U27" s="17"/>
      <c r="V27" s="17"/>
      <c r="W27" s="17"/>
      <c r="X27" s="17"/>
      <c r="Y27" s="17"/>
      <c r="Z27" s="17"/>
      <c r="AA27" s="17"/>
    </row>
    <row r="28" spans="2:27" x14ac:dyDescent="0.2">
      <c r="B28" s="17"/>
      <c r="C28" s="37" t="str">
        <f t="shared" si="0"/>
        <v>B-</v>
      </c>
      <c r="D28" s="17"/>
      <c r="E28" s="17"/>
      <c r="F28" s="17"/>
      <c r="G28" s="17"/>
      <c r="H28" s="17"/>
      <c r="I28" s="17"/>
      <c r="J28" s="17"/>
      <c r="K28" s="17"/>
      <c r="L28" s="17"/>
      <c r="M28" s="39"/>
      <c r="N28" s="39"/>
      <c r="O28" s="17"/>
      <c r="P28" s="17"/>
      <c r="Q28" s="17"/>
      <c r="R28" s="17"/>
      <c r="S28" s="17"/>
      <c r="T28" s="17"/>
      <c r="U28" s="17"/>
      <c r="V28" s="17"/>
      <c r="W28" s="17"/>
      <c r="X28" s="17"/>
      <c r="Y28" s="17"/>
      <c r="Z28" s="17"/>
      <c r="AA28" s="17"/>
    </row>
    <row r="29" spans="2:27" x14ac:dyDescent="0.2">
      <c r="B29" s="17"/>
      <c r="C29" s="37" t="str">
        <f t="shared" si="0"/>
        <v>B-</v>
      </c>
      <c r="D29" s="17"/>
      <c r="E29" s="17"/>
      <c r="F29" s="17"/>
      <c r="G29" s="17"/>
      <c r="H29" s="17"/>
      <c r="I29" s="17"/>
      <c r="J29" s="17"/>
      <c r="K29" s="17"/>
      <c r="L29" s="17"/>
      <c r="M29" s="39"/>
      <c r="N29" s="39"/>
      <c r="O29" s="17"/>
      <c r="P29" s="17"/>
      <c r="Q29" s="17"/>
      <c r="R29" s="17"/>
      <c r="S29" s="17"/>
      <c r="T29" s="17"/>
      <c r="U29" s="17"/>
      <c r="V29" s="17"/>
      <c r="W29" s="17"/>
      <c r="X29" s="17"/>
      <c r="Y29" s="17"/>
      <c r="Z29" s="17"/>
      <c r="AA29" s="17"/>
    </row>
    <row r="30" spans="2:27" x14ac:dyDescent="0.2">
      <c r="B30" s="17"/>
      <c r="C30" s="37" t="str">
        <f t="shared" si="0"/>
        <v>B-</v>
      </c>
      <c r="D30" s="17"/>
      <c r="E30" s="17"/>
      <c r="F30" s="17"/>
      <c r="G30" s="17"/>
      <c r="H30" s="17"/>
      <c r="I30" s="17"/>
      <c r="J30" s="17"/>
      <c r="K30" s="17"/>
      <c r="L30" s="17"/>
      <c r="M30" s="39"/>
      <c r="N30" s="39"/>
      <c r="O30" s="17"/>
      <c r="P30" s="17"/>
      <c r="Q30" s="17"/>
      <c r="R30" s="17"/>
      <c r="S30" s="17"/>
      <c r="T30" s="17"/>
      <c r="U30" s="17"/>
      <c r="V30" s="17"/>
      <c r="W30" s="17"/>
      <c r="X30" s="17"/>
      <c r="Y30" s="17"/>
      <c r="Z30" s="17"/>
      <c r="AA30" s="17"/>
    </row>
    <row r="31" spans="2:27" x14ac:dyDescent="0.2">
      <c r="B31" s="17"/>
      <c r="C31" s="37" t="str">
        <f t="shared" si="0"/>
        <v>B-</v>
      </c>
      <c r="D31" s="17"/>
      <c r="E31" s="17"/>
      <c r="F31" s="17"/>
      <c r="G31" s="17"/>
      <c r="H31" s="17"/>
      <c r="I31" s="17"/>
      <c r="J31" s="17"/>
      <c r="K31" s="17"/>
      <c r="L31" s="17"/>
      <c r="M31" s="39"/>
      <c r="N31" s="39"/>
      <c r="O31" s="17"/>
      <c r="P31" s="17"/>
      <c r="Q31" s="17"/>
      <c r="R31" s="17"/>
      <c r="S31" s="17"/>
      <c r="T31" s="17"/>
      <c r="U31" s="17"/>
      <c r="V31" s="17"/>
      <c r="W31" s="17"/>
      <c r="X31" s="17"/>
      <c r="Y31" s="17"/>
      <c r="Z31" s="17"/>
      <c r="AA31" s="17"/>
    </row>
    <row r="32" spans="2:27" x14ac:dyDescent="0.2">
      <c r="B32" s="17"/>
      <c r="C32" s="37" t="str">
        <f t="shared" si="0"/>
        <v>B-</v>
      </c>
      <c r="D32" s="17"/>
      <c r="E32" s="17"/>
      <c r="F32" s="17"/>
      <c r="G32" s="17"/>
      <c r="H32" s="17"/>
      <c r="I32" s="17"/>
      <c r="J32" s="17"/>
      <c r="K32" s="17"/>
      <c r="L32" s="17"/>
      <c r="M32" s="39"/>
      <c r="N32" s="39"/>
      <c r="O32" s="17"/>
      <c r="P32" s="17"/>
      <c r="Q32" s="17"/>
      <c r="R32" s="17"/>
      <c r="S32" s="17"/>
      <c r="T32" s="17"/>
      <c r="U32" s="17"/>
      <c r="V32" s="17"/>
      <c r="W32" s="17"/>
      <c r="X32" s="17"/>
      <c r="Y32" s="17"/>
      <c r="Z32" s="17"/>
      <c r="AA32" s="17"/>
    </row>
    <row r="33" spans="2:27" x14ac:dyDescent="0.2">
      <c r="B33" s="17"/>
      <c r="C33" s="37" t="str">
        <f t="shared" si="0"/>
        <v>B-</v>
      </c>
      <c r="D33" s="17"/>
      <c r="E33" s="17"/>
      <c r="F33" s="17"/>
      <c r="G33" s="17"/>
      <c r="H33" s="17"/>
      <c r="I33" s="17"/>
      <c r="J33" s="17"/>
      <c r="K33" s="17"/>
      <c r="L33" s="17"/>
      <c r="M33" s="39"/>
      <c r="N33" s="39"/>
      <c r="O33" s="17"/>
      <c r="P33" s="17"/>
      <c r="Q33" s="17"/>
      <c r="R33" s="17"/>
      <c r="S33" s="17"/>
      <c r="T33" s="17"/>
      <c r="U33" s="17"/>
      <c r="V33" s="17"/>
      <c r="W33" s="17"/>
      <c r="X33" s="17"/>
      <c r="Y33" s="17"/>
      <c r="Z33" s="17"/>
      <c r="AA33" s="17"/>
    </row>
    <row r="34" spans="2:27" x14ac:dyDescent="0.2">
      <c r="B34" s="17"/>
      <c r="C34" s="37" t="str">
        <f t="shared" si="0"/>
        <v>B-</v>
      </c>
      <c r="D34" s="17"/>
      <c r="E34" s="17"/>
      <c r="F34" s="17"/>
      <c r="G34" s="17"/>
      <c r="H34" s="17"/>
      <c r="I34" s="17"/>
      <c r="J34" s="17"/>
      <c r="K34" s="17"/>
      <c r="L34" s="17"/>
      <c r="M34" s="39"/>
      <c r="N34" s="39"/>
      <c r="O34" s="17"/>
      <c r="P34" s="17"/>
      <c r="Q34" s="17"/>
      <c r="R34" s="17"/>
      <c r="S34" s="17"/>
      <c r="T34" s="17"/>
      <c r="U34" s="17"/>
      <c r="V34" s="17"/>
      <c r="W34" s="17"/>
      <c r="X34" s="17"/>
      <c r="Y34" s="17"/>
      <c r="Z34" s="17"/>
      <c r="AA34" s="17"/>
    </row>
    <row r="35" spans="2:27" x14ac:dyDescent="0.2">
      <c r="B35" s="17"/>
      <c r="C35" s="37" t="str">
        <f t="shared" si="0"/>
        <v>B-</v>
      </c>
      <c r="D35" s="17"/>
      <c r="E35" s="17"/>
      <c r="F35" s="17"/>
      <c r="G35" s="17"/>
      <c r="H35" s="17"/>
      <c r="I35" s="17"/>
      <c r="J35" s="17"/>
      <c r="K35" s="17"/>
      <c r="L35" s="17"/>
      <c r="M35" s="39"/>
      <c r="N35" s="39"/>
      <c r="O35" s="17"/>
      <c r="P35" s="17"/>
      <c r="Q35" s="17"/>
      <c r="R35" s="17"/>
      <c r="S35" s="17"/>
      <c r="T35" s="17"/>
      <c r="U35" s="17"/>
      <c r="V35" s="17"/>
      <c r="W35" s="17"/>
      <c r="X35" s="17"/>
      <c r="Y35" s="17"/>
      <c r="Z35" s="17"/>
      <c r="AA35" s="17"/>
    </row>
    <row r="36" spans="2:27" x14ac:dyDescent="0.2">
      <c r="B36" s="17"/>
      <c r="C36" s="37" t="str">
        <f t="shared" si="0"/>
        <v>B-</v>
      </c>
      <c r="D36" s="17"/>
      <c r="E36" s="17"/>
      <c r="F36" s="17"/>
      <c r="G36" s="17"/>
      <c r="H36" s="17"/>
      <c r="I36" s="17"/>
      <c r="J36" s="17"/>
      <c r="K36" s="17"/>
      <c r="L36" s="17"/>
      <c r="M36" s="39"/>
      <c r="N36" s="39"/>
      <c r="O36" s="17"/>
      <c r="P36" s="17"/>
      <c r="Q36" s="17"/>
      <c r="R36" s="17"/>
      <c r="S36" s="17"/>
      <c r="T36" s="17"/>
      <c r="U36" s="17"/>
      <c r="V36" s="17"/>
      <c r="W36" s="17"/>
      <c r="X36" s="17"/>
      <c r="Y36" s="17"/>
      <c r="Z36" s="17"/>
      <c r="AA36" s="17"/>
    </row>
    <row r="37" spans="2:27" x14ac:dyDescent="0.2">
      <c r="B37" s="17"/>
      <c r="C37" s="37" t="str">
        <f t="shared" si="0"/>
        <v>B-</v>
      </c>
      <c r="D37" s="17"/>
      <c r="E37" s="17"/>
      <c r="F37" s="17"/>
      <c r="G37" s="17"/>
      <c r="H37" s="17"/>
      <c r="I37" s="17"/>
      <c r="J37" s="17"/>
      <c r="K37" s="17"/>
      <c r="L37" s="17"/>
      <c r="M37" s="39"/>
      <c r="N37" s="39"/>
      <c r="O37" s="17"/>
      <c r="P37" s="17"/>
      <c r="Q37" s="17"/>
      <c r="R37" s="17"/>
      <c r="S37" s="17"/>
      <c r="T37" s="17"/>
      <c r="U37" s="17"/>
      <c r="V37" s="17"/>
      <c r="W37" s="17"/>
      <c r="X37" s="17"/>
      <c r="Y37" s="17"/>
      <c r="Z37" s="17"/>
      <c r="AA37" s="17"/>
    </row>
    <row r="38" spans="2:27" x14ac:dyDescent="0.2">
      <c r="B38" s="17"/>
      <c r="C38" s="37" t="str">
        <f t="shared" si="0"/>
        <v>B-</v>
      </c>
      <c r="D38" s="17"/>
      <c r="E38" s="17"/>
      <c r="F38" s="17"/>
      <c r="G38" s="17"/>
      <c r="H38" s="17"/>
      <c r="I38" s="17"/>
      <c r="J38" s="17"/>
      <c r="K38" s="17"/>
      <c r="L38" s="17"/>
      <c r="M38" s="39"/>
      <c r="N38" s="39"/>
      <c r="O38" s="17"/>
      <c r="P38" s="17"/>
      <c r="Q38" s="17"/>
      <c r="R38" s="17"/>
      <c r="S38" s="17"/>
      <c r="T38" s="17"/>
      <c r="U38" s="17"/>
      <c r="V38" s="17"/>
      <c r="W38" s="17"/>
      <c r="X38" s="17"/>
      <c r="Y38" s="17"/>
      <c r="Z38" s="17"/>
      <c r="AA38" s="17"/>
    </row>
    <row r="39" spans="2:27" x14ac:dyDescent="0.2">
      <c r="B39" s="17"/>
      <c r="C39" s="37" t="str">
        <f t="shared" si="0"/>
        <v>B-</v>
      </c>
      <c r="D39" s="17"/>
      <c r="E39" s="17"/>
      <c r="F39" s="17"/>
      <c r="G39" s="17"/>
      <c r="H39" s="17"/>
      <c r="I39" s="17"/>
      <c r="J39" s="17"/>
      <c r="K39" s="17"/>
      <c r="L39" s="17"/>
      <c r="M39" s="39"/>
      <c r="N39" s="39"/>
      <c r="O39" s="17"/>
      <c r="P39" s="17"/>
      <c r="Q39" s="17"/>
      <c r="R39" s="17"/>
      <c r="S39" s="17"/>
      <c r="T39" s="17"/>
      <c r="U39" s="17"/>
      <c r="V39" s="17"/>
      <c r="W39" s="17"/>
      <c r="X39" s="17"/>
      <c r="Y39" s="17"/>
      <c r="Z39" s="17"/>
      <c r="AA39" s="17"/>
    </row>
    <row r="40" spans="2:27" x14ac:dyDescent="0.2">
      <c r="B40" s="17"/>
      <c r="C40" s="37" t="str">
        <f t="shared" si="0"/>
        <v>B-</v>
      </c>
      <c r="D40" s="17"/>
      <c r="E40" s="17"/>
      <c r="F40" s="17"/>
      <c r="G40" s="17"/>
      <c r="H40" s="17"/>
      <c r="I40" s="17"/>
      <c r="J40" s="17"/>
      <c r="K40" s="17"/>
      <c r="L40" s="17"/>
      <c r="M40" s="39"/>
      <c r="N40" s="39"/>
      <c r="O40" s="17"/>
      <c r="P40" s="17"/>
      <c r="Q40" s="17"/>
      <c r="R40" s="17"/>
      <c r="S40" s="17"/>
      <c r="T40" s="17"/>
      <c r="U40" s="17"/>
      <c r="V40" s="17"/>
      <c r="W40" s="17"/>
      <c r="X40" s="17"/>
      <c r="Y40" s="17"/>
      <c r="Z40" s="17"/>
      <c r="AA40" s="17"/>
    </row>
    <row r="41" spans="2:27" x14ac:dyDescent="0.2">
      <c r="B41" s="17"/>
      <c r="C41" s="37" t="str">
        <f t="shared" si="0"/>
        <v>B-</v>
      </c>
      <c r="D41" s="17"/>
      <c r="E41" s="17"/>
      <c r="F41" s="17"/>
      <c r="G41" s="17"/>
      <c r="H41" s="17"/>
      <c r="I41" s="17"/>
      <c r="J41" s="17"/>
      <c r="K41" s="17"/>
      <c r="L41" s="17"/>
      <c r="M41" s="39"/>
      <c r="N41" s="39"/>
      <c r="O41" s="17"/>
      <c r="P41" s="17"/>
      <c r="Q41" s="17"/>
      <c r="R41" s="17"/>
      <c r="S41" s="17"/>
      <c r="T41" s="17"/>
      <c r="U41" s="17"/>
      <c r="V41" s="17"/>
      <c r="W41" s="17"/>
      <c r="X41" s="17"/>
      <c r="Y41" s="17"/>
      <c r="Z41" s="17"/>
      <c r="AA41" s="17"/>
    </row>
    <row r="42" spans="2:27" x14ac:dyDescent="0.2">
      <c r="B42" s="17"/>
      <c r="C42" s="37" t="str">
        <f t="shared" si="0"/>
        <v>B-</v>
      </c>
      <c r="D42" s="17"/>
      <c r="E42" s="17"/>
      <c r="F42" s="17"/>
      <c r="G42" s="17"/>
      <c r="H42" s="17"/>
      <c r="I42" s="17"/>
      <c r="J42" s="17"/>
      <c r="K42" s="17"/>
      <c r="L42" s="17"/>
      <c r="M42" s="39"/>
      <c r="N42" s="39"/>
      <c r="O42" s="17"/>
      <c r="P42" s="17"/>
      <c r="Q42" s="17"/>
      <c r="R42" s="17"/>
      <c r="S42" s="17"/>
      <c r="T42" s="17"/>
      <c r="U42" s="17"/>
      <c r="V42" s="17"/>
      <c r="W42" s="17"/>
      <c r="X42" s="17"/>
      <c r="Y42" s="17"/>
      <c r="Z42" s="17"/>
      <c r="AA42" s="17"/>
    </row>
    <row r="43" spans="2:27" x14ac:dyDescent="0.2">
      <c r="B43" s="17"/>
      <c r="C43" s="37" t="str">
        <f t="shared" si="0"/>
        <v>B-</v>
      </c>
      <c r="D43" s="17"/>
      <c r="E43" s="17"/>
      <c r="F43" s="17"/>
      <c r="G43" s="17"/>
      <c r="H43" s="17"/>
      <c r="I43" s="17"/>
      <c r="J43" s="17"/>
      <c r="K43" s="17"/>
      <c r="L43" s="17"/>
      <c r="M43" s="39"/>
      <c r="N43" s="39"/>
      <c r="O43" s="17"/>
      <c r="P43" s="17"/>
      <c r="Q43" s="17"/>
      <c r="R43" s="17"/>
      <c r="S43" s="17"/>
      <c r="T43" s="17"/>
      <c r="U43" s="17"/>
      <c r="V43" s="17"/>
      <c r="W43" s="17"/>
      <c r="X43" s="17"/>
      <c r="Y43" s="17"/>
      <c r="Z43" s="17"/>
      <c r="AA43" s="17"/>
    </row>
    <row r="44" spans="2:27" x14ac:dyDescent="0.2">
      <c r="B44" s="17"/>
      <c r="C44" s="37" t="str">
        <f t="shared" si="0"/>
        <v>B-</v>
      </c>
      <c r="D44" s="17"/>
      <c r="E44" s="17"/>
      <c r="F44" s="17"/>
      <c r="G44" s="17"/>
      <c r="H44" s="17"/>
      <c r="I44" s="17"/>
      <c r="J44" s="17"/>
      <c r="K44" s="17"/>
      <c r="L44" s="17"/>
      <c r="M44" s="39"/>
      <c r="N44" s="39"/>
      <c r="O44" s="17"/>
      <c r="P44" s="17"/>
      <c r="Q44" s="17"/>
      <c r="R44" s="17"/>
      <c r="S44" s="17"/>
      <c r="T44" s="17"/>
      <c r="U44" s="17"/>
      <c r="V44" s="17"/>
      <c r="W44" s="17"/>
      <c r="X44" s="17"/>
      <c r="Y44" s="17"/>
      <c r="Z44" s="17"/>
      <c r="AA44" s="17"/>
    </row>
    <row r="45" spans="2:27" x14ac:dyDescent="0.2">
      <c r="B45" s="17"/>
      <c r="C45" s="37" t="str">
        <f t="shared" si="0"/>
        <v>B-</v>
      </c>
      <c r="D45" s="17"/>
      <c r="E45" s="17"/>
      <c r="F45" s="17"/>
      <c r="G45" s="17"/>
      <c r="H45" s="17"/>
      <c r="I45" s="17"/>
      <c r="J45" s="17"/>
      <c r="K45" s="17"/>
      <c r="L45" s="17"/>
      <c r="M45" s="39"/>
      <c r="N45" s="39"/>
      <c r="O45" s="17"/>
      <c r="P45" s="17"/>
      <c r="Q45" s="17"/>
      <c r="R45" s="17"/>
      <c r="S45" s="17"/>
      <c r="T45" s="17"/>
      <c r="U45" s="17"/>
      <c r="V45" s="17"/>
      <c r="W45" s="17"/>
      <c r="X45" s="17"/>
      <c r="Y45" s="17"/>
      <c r="Z45" s="17"/>
      <c r="AA45" s="17"/>
    </row>
    <row r="46" spans="2:27" x14ac:dyDescent="0.2">
      <c r="B46" s="17"/>
      <c r="C46" s="37" t="str">
        <f t="shared" si="0"/>
        <v>B-</v>
      </c>
      <c r="D46" s="17"/>
      <c r="E46" s="17"/>
      <c r="F46" s="17"/>
      <c r="G46" s="17"/>
      <c r="H46" s="17"/>
      <c r="I46" s="17"/>
      <c r="J46" s="17"/>
      <c r="K46" s="17"/>
      <c r="L46" s="17"/>
      <c r="M46" s="39"/>
      <c r="N46" s="39"/>
      <c r="O46" s="17"/>
      <c r="P46" s="17"/>
      <c r="Q46" s="17"/>
      <c r="R46" s="17"/>
      <c r="S46" s="17"/>
      <c r="T46" s="17"/>
      <c r="U46" s="17"/>
      <c r="V46" s="17"/>
      <c r="W46" s="17"/>
      <c r="X46" s="17"/>
      <c r="Y46" s="17"/>
      <c r="Z46" s="17"/>
      <c r="AA46" s="17"/>
    </row>
    <row r="47" spans="2:27" x14ac:dyDescent="0.2">
      <c r="B47" s="17"/>
      <c r="C47" s="37" t="str">
        <f t="shared" si="0"/>
        <v>B-</v>
      </c>
      <c r="D47" s="17"/>
      <c r="E47" s="17"/>
      <c r="F47" s="17"/>
      <c r="G47" s="17"/>
      <c r="H47" s="17"/>
      <c r="I47" s="17"/>
      <c r="J47" s="17"/>
      <c r="K47" s="17"/>
      <c r="L47" s="17"/>
      <c r="M47" s="39"/>
      <c r="N47" s="39"/>
      <c r="O47" s="17"/>
      <c r="P47" s="17"/>
      <c r="Q47" s="17"/>
      <c r="R47" s="17"/>
      <c r="S47" s="17"/>
      <c r="T47" s="17"/>
      <c r="U47" s="17"/>
      <c r="V47" s="17"/>
      <c r="W47" s="17"/>
      <c r="X47" s="17"/>
      <c r="Y47" s="17"/>
      <c r="Z47" s="17"/>
      <c r="AA47" s="17"/>
    </row>
    <row r="48" spans="2:27" x14ac:dyDescent="0.2">
      <c r="B48" s="17"/>
      <c r="C48" s="37" t="str">
        <f t="shared" si="0"/>
        <v>B-</v>
      </c>
      <c r="D48" s="17"/>
      <c r="E48" s="17"/>
      <c r="F48" s="17"/>
      <c r="G48" s="17"/>
      <c r="H48" s="17"/>
      <c r="I48" s="17"/>
      <c r="J48" s="17"/>
      <c r="K48" s="17"/>
      <c r="L48" s="17"/>
      <c r="M48" s="39"/>
      <c r="N48" s="39"/>
      <c r="O48" s="17"/>
      <c r="P48" s="17"/>
      <c r="Q48" s="17"/>
      <c r="R48" s="17"/>
      <c r="S48" s="17"/>
      <c r="T48" s="17"/>
      <c r="U48" s="17"/>
      <c r="V48" s="17"/>
      <c r="W48" s="17"/>
      <c r="X48" s="17"/>
      <c r="Y48" s="17"/>
      <c r="Z48" s="17"/>
      <c r="AA48" s="17"/>
    </row>
    <row r="49" spans="2:27" x14ac:dyDescent="0.2">
      <c r="B49" s="17"/>
      <c r="C49" s="37" t="str">
        <f t="shared" si="0"/>
        <v>B-</v>
      </c>
      <c r="D49" s="17"/>
      <c r="E49" s="17"/>
      <c r="F49" s="17"/>
      <c r="G49" s="17"/>
      <c r="H49" s="17"/>
      <c r="I49" s="17"/>
      <c r="J49" s="17"/>
      <c r="K49" s="17"/>
      <c r="L49" s="17"/>
      <c r="M49" s="39"/>
      <c r="N49" s="39"/>
      <c r="O49" s="17"/>
      <c r="P49" s="17"/>
      <c r="Q49" s="17"/>
      <c r="R49" s="17"/>
      <c r="S49" s="17"/>
      <c r="T49" s="17"/>
      <c r="U49" s="17"/>
      <c r="V49" s="17"/>
      <c r="W49" s="17"/>
      <c r="X49" s="17"/>
      <c r="Y49" s="17"/>
      <c r="Z49" s="17"/>
      <c r="AA49" s="17"/>
    </row>
    <row r="50" spans="2:27" x14ac:dyDescent="0.2">
      <c r="B50" s="17"/>
      <c r="C50" s="37" t="str">
        <f t="shared" si="0"/>
        <v>B-</v>
      </c>
      <c r="D50" s="17"/>
      <c r="E50" s="17"/>
      <c r="F50" s="17"/>
      <c r="G50" s="17"/>
      <c r="H50" s="17"/>
      <c r="I50" s="17"/>
      <c r="J50" s="17"/>
      <c r="K50" s="17"/>
      <c r="L50" s="17"/>
      <c r="M50" s="39"/>
      <c r="N50" s="39"/>
      <c r="O50" s="17"/>
      <c r="P50" s="17"/>
      <c r="Q50" s="17"/>
      <c r="R50" s="17"/>
      <c r="S50" s="17"/>
      <c r="T50" s="17"/>
      <c r="U50" s="17"/>
      <c r="V50" s="17"/>
      <c r="W50" s="17"/>
      <c r="X50" s="17"/>
      <c r="Y50" s="17"/>
      <c r="Z50" s="17"/>
      <c r="AA50" s="17"/>
    </row>
    <row r="51" spans="2:27" x14ac:dyDescent="0.2">
      <c r="B51" s="17"/>
      <c r="C51" s="37" t="str">
        <f t="shared" si="0"/>
        <v>B-</v>
      </c>
      <c r="D51" s="17"/>
      <c r="E51" s="17"/>
      <c r="F51" s="17"/>
      <c r="G51" s="17"/>
      <c r="H51" s="17"/>
      <c r="I51" s="17"/>
      <c r="J51" s="17"/>
      <c r="K51" s="17"/>
      <c r="L51" s="17"/>
      <c r="M51" s="39"/>
      <c r="N51" s="39"/>
      <c r="O51" s="17"/>
      <c r="P51" s="17"/>
      <c r="Q51" s="17"/>
      <c r="R51" s="17"/>
      <c r="S51" s="17"/>
      <c r="T51" s="17"/>
      <c r="U51" s="17"/>
      <c r="V51" s="17"/>
      <c r="W51" s="17"/>
      <c r="X51" s="17"/>
      <c r="Y51" s="17"/>
      <c r="Z51" s="17"/>
      <c r="AA51" s="17"/>
    </row>
    <row r="52" spans="2:27" x14ac:dyDescent="0.2">
      <c r="B52" s="17"/>
      <c r="C52" s="37" t="str">
        <f t="shared" si="0"/>
        <v>B-</v>
      </c>
      <c r="D52" s="17"/>
      <c r="E52" s="17"/>
      <c r="F52" s="17"/>
      <c r="G52" s="17"/>
      <c r="H52" s="17"/>
      <c r="I52" s="17"/>
      <c r="J52" s="17"/>
      <c r="K52" s="17"/>
      <c r="L52" s="17"/>
      <c r="M52" s="39"/>
      <c r="N52" s="39"/>
      <c r="O52" s="17"/>
      <c r="P52" s="17"/>
      <c r="Q52" s="17"/>
      <c r="R52" s="17"/>
      <c r="S52" s="17"/>
      <c r="T52" s="17"/>
      <c r="U52" s="17"/>
      <c r="V52" s="17"/>
      <c r="W52" s="17"/>
      <c r="X52" s="17"/>
      <c r="Y52" s="17"/>
      <c r="Z52" s="17"/>
      <c r="AA52" s="17"/>
    </row>
    <row r="53" spans="2:27" x14ac:dyDescent="0.2">
      <c r="B53" s="17"/>
      <c r="C53" s="37" t="str">
        <f t="shared" si="0"/>
        <v>B-</v>
      </c>
      <c r="D53" s="17"/>
      <c r="E53" s="17"/>
      <c r="F53" s="17"/>
      <c r="G53" s="17"/>
      <c r="H53" s="17"/>
      <c r="I53" s="17"/>
      <c r="J53" s="17"/>
      <c r="K53" s="17"/>
      <c r="L53" s="17"/>
      <c r="M53" s="39"/>
      <c r="N53" s="39"/>
      <c r="O53" s="17"/>
      <c r="P53" s="17"/>
      <c r="Q53" s="17"/>
      <c r="R53" s="17"/>
      <c r="S53" s="17"/>
      <c r="T53" s="17"/>
      <c r="U53" s="17"/>
      <c r="V53" s="17"/>
      <c r="W53" s="17"/>
      <c r="X53" s="17"/>
      <c r="Y53" s="17"/>
      <c r="Z53" s="17"/>
      <c r="AA53" s="17"/>
    </row>
    <row r="54" spans="2:27" x14ac:dyDescent="0.2">
      <c r="B54" s="17"/>
      <c r="C54" s="37" t="str">
        <f t="shared" si="0"/>
        <v>B-</v>
      </c>
      <c r="D54" s="17"/>
      <c r="E54" s="17"/>
      <c r="F54" s="17"/>
      <c r="G54" s="17"/>
      <c r="H54" s="17"/>
      <c r="I54" s="17"/>
      <c r="J54" s="17"/>
      <c r="K54" s="17"/>
      <c r="L54" s="17"/>
      <c r="M54" s="39"/>
      <c r="N54" s="39"/>
      <c r="O54" s="17"/>
      <c r="P54" s="17"/>
      <c r="Q54" s="17"/>
      <c r="R54" s="17"/>
      <c r="S54" s="17"/>
      <c r="T54" s="17"/>
      <c r="U54" s="17"/>
      <c r="V54" s="17"/>
      <c r="W54" s="17"/>
      <c r="X54" s="17"/>
      <c r="Y54" s="17"/>
      <c r="Z54" s="17"/>
      <c r="AA54" s="17"/>
    </row>
    <row r="55" spans="2:27" x14ac:dyDescent="0.2">
      <c r="B55" s="17"/>
      <c r="C55" s="37" t="str">
        <f t="shared" si="0"/>
        <v>B-</v>
      </c>
      <c r="D55" s="17"/>
      <c r="E55" s="17"/>
      <c r="F55" s="17"/>
      <c r="G55" s="17"/>
      <c r="H55" s="17"/>
      <c r="I55" s="17"/>
      <c r="J55" s="17"/>
      <c r="K55" s="17"/>
      <c r="L55" s="17"/>
      <c r="M55" s="39"/>
      <c r="N55" s="39"/>
      <c r="O55" s="17"/>
      <c r="P55" s="17"/>
      <c r="Q55" s="17"/>
      <c r="R55" s="17"/>
      <c r="S55" s="17"/>
      <c r="T55" s="17"/>
      <c r="U55" s="17"/>
      <c r="V55" s="17"/>
      <c r="W55" s="17"/>
      <c r="X55" s="17"/>
      <c r="Y55" s="17"/>
      <c r="Z55" s="17"/>
      <c r="AA55" s="17"/>
    </row>
    <row r="56" spans="2:27" x14ac:dyDescent="0.2">
      <c r="B56" s="17"/>
      <c r="C56" s="37" t="str">
        <f t="shared" si="0"/>
        <v>B-</v>
      </c>
      <c r="D56" s="17"/>
      <c r="E56" s="17"/>
      <c r="F56" s="17"/>
      <c r="G56" s="17"/>
      <c r="H56" s="17"/>
      <c r="I56" s="17"/>
      <c r="J56" s="17"/>
      <c r="K56" s="17"/>
      <c r="L56" s="17"/>
      <c r="M56" s="39"/>
      <c r="N56" s="39"/>
      <c r="O56" s="17"/>
      <c r="P56" s="17"/>
      <c r="Q56" s="17"/>
      <c r="R56" s="17"/>
      <c r="S56" s="17"/>
      <c r="T56" s="17"/>
      <c r="U56" s="17"/>
      <c r="V56" s="17"/>
      <c r="W56" s="17"/>
      <c r="X56" s="17"/>
      <c r="Y56" s="17"/>
      <c r="Z56" s="17"/>
      <c r="AA56" s="17"/>
    </row>
    <row r="57" spans="2:27" x14ac:dyDescent="0.2">
      <c r="B57" s="17"/>
      <c r="C57" s="37" t="str">
        <f t="shared" si="0"/>
        <v>B-</v>
      </c>
      <c r="D57" s="17"/>
      <c r="E57" s="17"/>
      <c r="F57" s="17"/>
      <c r="G57" s="17"/>
      <c r="H57" s="17"/>
      <c r="I57" s="17"/>
      <c r="J57" s="17"/>
      <c r="K57" s="17"/>
      <c r="L57" s="17"/>
      <c r="M57" s="39"/>
      <c r="N57" s="39"/>
      <c r="O57" s="17"/>
      <c r="P57" s="17"/>
      <c r="Q57" s="17"/>
      <c r="R57" s="17"/>
      <c r="S57" s="17"/>
      <c r="T57" s="17"/>
      <c r="U57" s="17"/>
      <c r="V57" s="17"/>
      <c r="W57" s="17"/>
      <c r="X57" s="17"/>
      <c r="Y57" s="17"/>
      <c r="Z57" s="17"/>
      <c r="AA57" s="17"/>
    </row>
    <row r="58" spans="2:27" x14ac:dyDescent="0.2">
      <c r="B58" s="17"/>
      <c r="C58" s="37" t="str">
        <f t="shared" si="0"/>
        <v>B-</v>
      </c>
      <c r="D58" s="17"/>
      <c r="E58" s="17"/>
      <c r="F58" s="17"/>
      <c r="G58" s="17"/>
      <c r="H58" s="17"/>
      <c r="I58" s="17"/>
      <c r="J58" s="17"/>
      <c r="K58" s="17"/>
      <c r="L58" s="17"/>
      <c r="M58" s="39"/>
      <c r="N58" s="39"/>
      <c r="O58" s="17"/>
      <c r="P58" s="17"/>
      <c r="Q58" s="17"/>
      <c r="R58" s="17"/>
      <c r="S58" s="17"/>
      <c r="T58" s="17"/>
      <c r="U58" s="17"/>
      <c r="V58" s="17"/>
      <c r="W58" s="17"/>
      <c r="X58" s="17"/>
      <c r="Y58" s="17"/>
      <c r="Z58" s="17"/>
      <c r="AA58" s="17"/>
    </row>
    <row r="59" spans="2:27" x14ac:dyDescent="0.2">
      <c r="B59" s="17"/>
      <c r="C59" s="37" t="str">
        <f t="shared" si="0"/>
        <v>B-</v>
      </c>
      <c r="D59" s="17"/>
      <c r="E59" s="17"/>
      <c r="F59" s="17"/>
      <c r="G59" s="17"/>
      <c r="H59" s="17"/>
      <c r="I59" s="17"/>
      <c r="J59" s="17"/>
      <c r="K59" s="17"/>
      <c r="L59" s="17"/>
      <c r="M59" s="39"/>
      <c r="N59" s="39"/>
      <c r="O59" s="17"/>
      <c r="P59" s="17"/>
      <c r="Q59" s="17"/>
      <c r="R59" s="17"/>
      <c r="S59" s="17"/>
      <c r="T59" s="17"/>
      <c r="U59" s="17"/>
      <c r="V59" s="17"/>
      <c r="W59" s="17"/>
      <c r="X59" s="17"/>
      <c r="Y59" s="17"/>
      <c r="Z59" s="17"/>
      <c r="AA59" s="17"/>
    </row>
    <row r="60" spans="2:27" x14ac:dyDescent="0.2">
      <c r="B60" s="17"/>
      <c r="C60" s="37" t="str">
        <f t="shared" si="0"/>
        <v>B-</v>
      </c>
      <c r="D60" s="17"/>
      <c r="E60" s="17"/>
      <c r="F60" s="17"/>
      <c r="G60" s="17"/>
      <c r="H60" s="17"/>
      <c r="I60" s="17"/>
      <c r="J60" s="17"/>
      <c r="K60" s="17"/>
      <c r="L60" s="17"/>
      <c r="M60" s="39"/>
      <c r="N60" s="39"/>
      <c r="O60" s="17"/>
      <c r="P60" s="17"/>
      <c r="Q60" s="17"/>
      <c r="R60" s="17"/>
      <c r="S60" s="17"/>
      <c r="T60" s="17"/>
      <c r="U60" s="17"/>
      <c r="V60" s="17"/>
      <c r="W60" s="17"/>
      <c r="X60" s="17"/>
      <c r="Y60" s="17"/>
      <c r="Z60" s="17"/>
      <c r="AA60" s="17"/>
    </row>
    <row r="61" spans="2:27" x14ac:dyDescent="0.2">
      <c r="B61" s="17"/>
      <c r="C61" s="37" t="str">
        <f t="shared" si="0"/>
        <v>B-</v>
      </c>
      <c r="D61" s="17"/>
      <c r="E61" s="17"/>
      <c r="F61" s="17"/>
      <c r="G61" s="17"/>
      <c r="H61" s="17"/>
      <c r="I61" s="17"/>
      <c r="J61" s="17"/>
      <c r="K61" s="17"/>
      <c r="L61" s="17"/>
      <c r="M61" s="39"/>
      <c r="N61" s="39"/>
      <c r="O61" s="17"/>
      <c r="P61" s="17"/>
      <c r="Q61" s="17"/>
      <c r="R61" s="17"/>
      <c r="S61" s="17"/>
      <c r="T61" s="17"/>
      <c r="U61" s="17"/>
      <c r="V61" s="17"/>
      <c r="W61" s="17"/>
      <c r="X61" s="17"/>
      <c r="Y61" s="17"/>
      <c r="Z61" s="17"/>
      <c r="AA61" s="17"/>
    </row>
    <row r="62" spans="2:27" x14ac:dyDescent="0.2">
      <c r="B62" s="17"/>
      <c r="C62" s="37" t="str">
        <f t="shared" si="0"/>
        <v>B-</v>
      </c>
      <c r="D62" s="17"/>
      <c r="E62" s="17"/>
      <c r="F62" s="17"/>
      <c r="G62" s="17"/>
      <c r="H62" s="17"/>
      <c r="I62" s="17"/>
      <c r="J62" s="17"/>
      <c r="K62" s="17"/>
      <c r="L62" s="17"/>
      <c r="M62" s="39"/>
      <c r="N62" s="39"/>
      <c r="O62" s="17"/>
      <c r="P62" s="17"/>
      <c r="Q62" s="17"/>
      <c r="R62" s="17"/>
      <c r="S62" s="17"/>
      <c r="T62" s="17"/>
      <c r="U62" s="17"/>
      <c r="V62" s="17"/>
      <c r="W62" s="17"/>
      <c r="X62" s="17"/>
      <c r="Y62" s="17"/>
      <c r="Z62" s="17"/>
      <c r="AA62" s="17"/>
    </row>
    <row r="63" spans="2:27" x14ac:dyDescent="0.2">
      <c r="B63" s="17"/>
      <c r="C63" s="37" t="str">
        <f t="shared" si="0"/>
        <v>B-</v>
      </c>
      <c r="D63" s="17"/>
      <c r="E63" s="17"/>
      <c r="F63" s="17"/>
      <c r="G63" s="17"/>
      <c r="H63" s="17"/>
      <c r="I63" s="17"/>
      <c r="J63" s="17"/>
      <c r="K63" s="17"/>
      <c r="L63" s="17"/>
      <c r="M63" s="39"/>
      <c r="N63" s="39"/>
      <c r="O63" s="17"/>
      <c r="P63" s="17"/>
      <c r="Q63" s="17"/>
      <c r="R63" s="17"/>
      <c r="S63" s="17"/>
      <c r="T63" s="17"/>
      <c r="U63" s="17"/>
      <c r="V63" s="17"/>
      <c r="W63" s="17"/>
      <c r="X63" s="17"/>
      <c r="Y63" s="17"/>
      <c r="Z63" s="17"/>
      <c r="AA63" s="17"/>
    </row>
    <row r="64" spans="2:27" x14ac:dyDescent="0.2">
      <c r="B64" s="17"/>
      <c r="C64" s="37" t="str">
        <f t="shared" si="0"/>
        <v>B-</v>
      </c>
      <c r="D64" s="17"/>
      <c r="E64" s="17"/>
      <c r="F64" s="17"/>
      <c r="G64" s="17"/>
      <c r="H64" s="17"/>
      <c r="I64" s="17"/>
      <c r="J64" s="17"/>
      <c r="K64" s="17"/>
      <c r="L64" s="17"/>
      <c r="M64" s="39"/>
      <c r="N64" s="39"/>
      <c r="O64" s="17"/>
      <c r="P64" s="17"/>
      <c r="Q64" s="17"/>
      <c r="R64" s="17"/>
      <c r="S64" s="17"/>
      <c r="T64" s="17"/>
      <c r="U64" s="17"/>
      <c r="V64" s="17"/>
      <c r="W64" s="17"/>
      <c r="X64" s="17"/>
      <c r="Y64" s="17"/>
      <c r="Z64" s="17"/>
      <c r="AA64" s="17"/>
    </row>
    <row r="65" spans="2:27" x14ac:dyDescent="0.2">
      <c r="B65" s="17"/>
      <c r="C65" s="37" t="str">
        <f t="shared" si="0"/>
        <v>B-</v>
      </c>
      <c r="D65" s="17"/>
      <c r="E65" s="17"/>
      <c r="F65" s="17"/>
      <c r="G65" s="17"/>
      <c r="H65" s="17"/>
      <c r="I65" s="17"/>
      <c r="J65" s="17"/>
      <c r="K65" s="17"/>
      <c r="L65" s="17"/>
      <c r="M65" s="39"/>
      <c r="N65" s="39"/>
      <c r="O65" s="17"/>
      <c r="P65" s="17"/>
      <c r="Q65" s="17"/>
      <c r="R65" s="17"/>
      <c r="S65" s="17"/>
      <c r="T65" s="17"/>
      <c r="U65" s="17"/>
      <c r="V65" s="17"/>
      <c r="W65" s="17"/>
      <c r="X65" s="17"/>
      <c r="Y65" s="17"/>
      <c r="Z65" s="17"/>
      <c r="AA65" s="17"/>
    </row>
    <row r="66" spans="2:27" x14ac:dyDescent="0.2">
      <c r="B66" s="17"/>
      <c r="C66" s="37" t="str">
        <f t="shared" si="0"/>
        <v>B-</v>
      </c>
      <c r="D66" s="17"/>
      <c r="E66" s="17"/>
      <c r="F66" s="17"/>
      <c r="G66" s="17"/>
      <c r="H66" s="17"/>
      <c r="I66" s="17"/>
      <c r="J66" s="17"/>
      <c r="K66" s="17"/>
      <c r="L66" s="17"/>
      <c r="M66" s="39"/>
      <c r="N66" s="39"/>
      <c r="O66" s="17"/>
      <c r="P66" s="17"/>
      <c r="Q66" s="17"/>
      <c r="R66" s="17"/>
      <c r="S66" s="17"/>
      <c r="T66" s="17"/>
      <c r="U66" s="17"/>
      <c r="V66" s="17"/>
      <c r="W66" s="17"/>
      <c r="X66" s="17"/>
      <c r="Y66" s="17"/>
      <c r="Z66" s="17"/>
      <c r="AA66" s="17"/>
    </row>
    <row r="67" spans="2:27" x14ac:dyDescent="0.2">
      <c r="B67" s="17"/>
      <c r="C67" s="37" t="str">
        <f t="shared" si="0"/>
        <v>B-</v>
      </c>
      <c r="D67" s="17"/>
      <c r="E67" s="17"/>
      <c r="F67" s="17"/>
      <c r="G67" s="17"/>
      <c r="H67" s="17"/>
      <c r="I67" s="17"/>
      <c r="J67" s="17"/>
      <c r="K67" s="17"/>
      <c r="L67" s="17"/>
      <c r="M67" s="39"/>
      <c r="N67" s="39"/>
      <c r="O67" s="17"/>
      <c r="P67" s="17"/>
      <c r="Q67" s="17"/>
      <c r="R67" s="17"/>
      <c r="S67" s="17"/>
      <c r="T67" s="17"/>
      <c r="U67" s="17"/>
      <c r="V67" s="17"/>
      <c r="W67" s="17"/>
      <c r="X67" s="17"/>
      <c r="Y67" s="17"/>
      <c r="Z67" s="17"/>
      <c r="AA67" s="17"/>
    </row>
    <row r="68" spans="2:27" x14ac:dyDescent="0.2">
      <c r="B68" s="17"/>
      <c r="C68" s="37" t="str">
        <f t="shared" si="0"/>
        <v>B-</v>
      </c>
      <c r="D68" s="17"/>
      <c r="E68" s="17"/>
      <c r="F68" s="17"/>
      <c r="G68" s="17"/>
      <c r="H68" s="17"/>
      <c r="I68" s="17"/>
      <c r="J68" s="17"/>
      <c r="K68" s="17"/>
      <c r="L68" s="17"/>
      <c r="M68" s="39"/>
      <c r="N68" s="39"/>
      <c r="O68" s="17"/>
      <c r="P68" s="17"/>
      <c r="Q68" s="17"/>
      <c r="R68" s="17"/>
      <c r="S68" s="17"/>
      <c r="T68" s="17"/>
      <c r="U68" s="17"/>
      <c r="V68" s="17"/>
      <c r="W68" s="17"/>
      <c r="X68" s="17"/>
      <c r="Y68" s="17"/>
      <c r="Z68" s="17"/>
      <c r="AA68" s="17"/>
    </row>
    <row r="69" spans="2:27" x14ac:dyDescent="0.2">
      <c r="B69" s="17"/>
      <c r="C69" s="37" t="str">
        <f t="shared" si="0"/>
        <v>B-</v>
      </c>
      <c r="D69" s="17"/>
      <c r="E69" s="17"/>
      <c r="F69" s="17"/>
      <c r="G69" s="17"/>
      <c r="H69" s="17"/>
      <c r="I69" s="17"/>
      <c r="J69" s="17"/>
      <c r="K69" s="17"/>
      <c r="L69" s="17"/>
      <c r="M69" s="39"/>
      <c r="N69" s="39"/>
      <c r="O69" s="17"/>
      <c r="P69" s="17"/>
      <c r="Q69" s="17"/>
      <c r="R69" s="17"/>
      <c r="S69" s="17"/>
      <c r="T69" s="17"/>
      <c r="U69" s="17"/>
      <c r="V69" s="17"/>
      <c r="W69" s="17"/>
      <c r="X69" s="17"/>
      <c r="Y69" s="17"/>
      <c r="Z69" s="17"/>
      <c r="AA69" s="17"/>
    </row>
    <row r="70" spans="2:27" x14ac:dyDescent="0.2">
      <c r="B70" s="17"/>
      <c r="C70" s="37" t="str">
        <f t="shared" si="0"/>
        <v>B-</v>
      </c>
      <c r="D70" s="17"/>
      <c r="E70" s="17"/>
      <c r="F70" s="17"/>
      <c r="G70" s="17"/>
      <c r="H70" s="17"/>
      <c r="I70" s="17"/>
      <c r="J70" s="17"/>
      <c r="K70" s="17"/>
      <c r="L70" s="17"/>
      <c r="M70" s="39"/>
      <c r="N70" s="39"/>
      <c r="O70" s="17"/>
      <c r="P70" s="17"/>
      <c r="Q70" s="17"/>
      <c r="R70" s="17"/>
      <c r="S70" s="17"/>
      <c r="T70" s="17"/>
      <c r="U70" s="17"/>
      <c r="V70" s="17"/>
      <c r="W70" s="17"/>
      <c r="X70" s="17"/>
      <c r="Y70" s="17"/>
      <c r="Z70" s="17"/>
      <c r="AA70" s="17"/>
    </row>
    <row r="71" spans="2:27" x14ac:dyDescent="0.2">
      <c r="B71" s="17"/>
      <c r="C71" s="37" t="str">
        <f t="shared" si="0"/>
        <v>B-</v>
      </c>
      <c r="D71" s="17"/>
      <c r="E71" s="17"/>
      <c r="F71" s="17"/>
      <c r="G71" s="17"/>
      <c r="H71" s="17"/>
      <c r="I71" s="17"/>
      <c r="J71" s="17"/>
      <c r="K71" s="17"/>
      <c r="L71" s="17"/>
      <c r="M71" s="39"/>
      <c r="N71" s="39"/>
      <c r="O71" s="17"/>
      <c r="P71" s="17"/>
      <c r="Q71" s="17"/>
      <c r="R71" s="17"/>
      <c r="S71" s="17"/>
      <c r="T71" s="17"/>
      <c r="U71" s="17"/>
      <c r="V71" s="17"/>
      <c r="W71" s="17"/>
      <c r="X71" s="17"/>
      <c r="Y71" s="17"/>
      <c r="Z71" s="17"/>
      <c r="AA71" s="17"/>
    </row>
    <row r="72" spans="2:27" x14ac:dyDescent="0.2">
      <c r="B72" s="17"/>
      <c r="C72" s="37" t="str">
        <f t="shared" si="0"/>
        <v>B-</v>
      </c>
      <c r="D72" s="17"/>
      <c r="E72" s="17"/>
      <c r="F72" s="17"/>
      <c r="G72" s="17"/>
      <c r="H72" s="17"/>
      <c r="I72" s="17"/>
      <c r="J72" s="17"/>
      <c r="K72" s="17"/>
      <c r="L72" s="17"/>
      <c r="M72" s="39"/>
      <c r="N72" s="39"/>
      <c r="O72" s="17"/>
      <c r="P72" s="17"/>
      <c r="Q72" s="17"/>
      <c r="R72" s="17"/>
      <c r="S72" s="17"/>
      <c r="T72" s="17"/>
      <c r="U72" s="17"/>
      <c r="V72" s="17"/>
      <c r="W72" s="17"/>
      <c r="X72" s="17"/>
      <c r="Y72" s="17"/>
      <c r="Z72" s="17"/>
      <c r="AA72" s="17"/>
    </row>
    <row r="73" spans="2:27" x14ac:dyDescent="0.2">
      <c r="B73" s="17"/>
      <c r="C73" s="37" t="str">
        <f t="shared" si="0"/>
        <v>B-</v>
      </c>
      <c r="D73" s="17"/>
      <c r="E73" s="17"/>
      <c r="F73" s="17"/>
      <c r="G73" s="17"/>
      <c r="H73" s="17"/>
      <c r="I73" s="17"/>
      <c r="J73" s="17"/>
      <c r="K73" s="17"/>
      <c r="L73" s="17"/>
      <c r="M73" s="39"/>
      <c r="N73" s="39"/>
      <c r="O73" s="17"/>
      <c r="P73" s="17"/>
      <c r="Q73" s="17"/>
      <c r="R73" s="17"/>
      <c r="S73" s="17"/>
      <c r="T73" s="17"/>
      <c r="U73" s="17"/>
      <c r="V73" s="17"/>
      <c r="W73" s="17"/>
      <c r="X73" s="17"/>
      <c r="Y73" s="17"/>
      <c r="Z73" s="17"/>
      <c r="AA73" s="17"/>
    </row>
    <row r="74" spans="2:27" x14ac:dyDescent="0.2">
      <c r="B74" s="17"/>
      <c r="C74" s="37" t="str">
        <f t="shared" si="0"/>
        <v>B-</v>
      </c>
      <c r="D74" s="17"/>
      <c r="E74" s="17"/>
      <c r="F74" s="17"/>
      <c r="G74" s="17"/>
      <c r="H74" s="17"/>
      <c r="I74" s="17"/>
      <c r="J74" s="17"/>
      <c r="K74" s="17"/>
      <c r="L74" s="17"/>
      <c r="M74" s="39"/>
      <c r="N74" s="39"/>
      <c r="O74" s="17"/>
      <c r="P74" s="17"/>
      <c r="Q74" s="17"/>
      <c r="R74" s="17"/>
      <c r="S74" s="17"/>
      <c r="T74" s="17"/>
      <c r="U74" s="17"/>
      <c r="V74" s="17"/>
      <c r="W74" s="17"/>
      <c r="X74" s="17"/>
      <c r="Y74" s="17"/>
      <c r="Z74" s="17"/>
      <c r="AA74" s="17"/>
    </row>
    <row r="75" spans="2:27" x14ac:dyDescent="0.2">
      <c r="B75" s="17"/>
      <c r="C75" s="37" t="str">
        <f t="shared" ref="C75:C138" si="1">"B-" &amp; IF(D75&lt;&gt;"",C74+1,"")</f>
        <v>B-</v>
      </c>
      <c r="D75" s="17"/>
      <c r="E75" s="17"/>
      <c r="F75" s="17"/>
      <c r="G75" s="17"/>
      <c r="H75" s="17"/>
      <c r="I75" s="17"/>
      <c r="J75" s="17"/>
      <c r="K75" s="17"/>
      <c r="L75" s="17"/>
      <c r="M75" s="39"/>
      <c r="N75" s="39"/>
      <c r="O75" s="17"/>
      <c r="P75" s="17"/>
      <c r="Q75" s="17"/>
      <c r="R75" s="17"/>
      <c r="S75" s="17"/>
      <c r="T75" s="17"/>
      <c r="U75" s="17"/>
      <c r="V75" s="17"/>
      <c r="W75" s="17"/>
      <c r="X75" s="17"/>
      <c r="Y75" s="17"/>
      <c r="Z75" s="17"/>
      <c r="AA75" s="17"/>
    </row>
    <row r="76" spans="2:27" x14ac:dyDescent="0.2">
      <c r="B76" s="17"/>
      <c r="C76" s="37" t="str">
        <f t="shared" si="1"/>
        <v>B-</v>
      </c>
      <c r="D76" s="17"/>
      <c r="E76" s="17"/>
      <c r="F76" s="17"/>
      <c r="G76" s="17"/>
      <c r="H76" s="17"/>
      <c r="I76" s="17"/>
      <c r="J76" s="17"/>
      <c r="K76" s="17"/>
      <c r="L76" s="17"/>
      <c r="M76" s="39"/>
      <c r="N76" s="39"/>
      <c r="O76" s="17"/>
      <c r="P76" s="17"/>
      <c r="Q76" s="17"/>
      <c r="R76" s="17"/>
      <c r="S76" s="17"/>
      <c r="T76" s="17"/>
      <c r="U76" s="17"/>
      <c r="V76" s="17"/>
      <c r="W76" s="17"/>
      <c r="X76" s="17"/>
      <c r="Y76" s="17"/>
      <c r="Z76" s="17"/>
      <c r="AA76" s="17"/>
    </row>
    <row r="77" spans="2:27" x14ac:dyDescent="0.2">
      <c r="B77" s="17"/>
      <c r="C77" s="37" t="str">
        <f t="shared" si="1"/>
        <v>B-</v>
      </c>
      <c r="D77" s="17"/>
      <c r="E77" s="17"/>
      <c r="F77" s="17"/>
      <c r="G77" s="17"/>
      <c r="H77" s="17"/>
      <c r="I77" s="17"/>
      <c r="J77" s="17"/>
      <c r="K77" s="17"/>
      <c r="L77" s="17"/>
      <c r="M77" s="39"/>
      <c r="N77" s="39"/>
      <c r="O77" s="17"/>
      <c r="P77" s="17"/>
      <c r="Q77" s="17"/>
      <c r="R77" s="17"/>
      <c r="S77" s="17"/>
      <c r="T77" s="17"/>
      <c r="U77" s="17"/>
      <c r="V77" s="17"/>
      <c r="W77" s="17"/>
      <c r="X77" s="17"/>
      <c r="Y77" s="17"/>
      <c r="Z77" s="17"/>
      <c r="AA77" s="17"/>
    </row>
    <row r="78" spans="2:27" x14ac:dyDescent="0.2">
      <c r="B78" s="17"/>
      <c r="C78" s="37" t="str">
        <f t="shared" si="1"/>
        <v>B-</v>
      </c>
      <c r="D78" s="17"/>
      <c r="E78" s="17"/>
      <c r="F78" s="17"/>
      <c r="G78" s="17"/>
      <c r="H78" s="17"/>
      <c r="I78" s="17"/>
      <c r="J78" s="17"/>
      <c r="K78" s="17"/>
      <c r="L78" s="17"/>
      <c r="M78" s="39"/>
      <c r="N78" s="39"/>
      <c r="O78" s="17"/>
      <c r="P78" s="17"/>
      <c r="Q78" s="17"/>
      <c r="R78" s="17"/>
      <c r="S78" s="17"/>
      <c r="T78" s="17"/>
      <c r="U78" s="17"/>
      <c r="V78" s="17"/>
      <c r="W78" s="17"/>
      <c r="X78" s="17"/>
      <c r="Y78" s="17"/>
      <c r="Z78" s="17"/>
      <c r="AA78" s="17"/>
    </row>
    <row r="79" spans="2:27" x14ac:dyDescent="0.2">
      <c r="B79" s="17"/>
      <c r="C79" s="37" t="str">
        <f t="shared" si="1"/>
        <v>B-</v>
      </c>
      <c r="D79" s="17"/>
      <c r="E79" s="17"/>
      <c r="F79" s="17"/>
      <c r="G79" s="17"/>
      <c r="H79" s="17"/>
      <c r="I79" s="17"/>
      <c r="J79" s="17"/>
      <c r="K79" s="17"/>
      <c r="L79" s="17"/>
      <c r="M79" s="39"/>
      <c r="N79" s="39"/>
      <c r="O79" s="17"/>
      <c r="P79" s="17"/>
      <c r="Q79" s="17"/>
      <c r="R79" s="17"/>
      <c r="S79" s="17"/>
      <c r="T79" s="17"/>
      <c r="U79" s="17"/>
      <c r="V79" s="17"/>
      <c r="W79" s="17"/>
      <c r="X79" s="17"/>
      <c r="Y79" s="17"/>
      <c r="Z79" s="17"/>
      <c r="AA79" s="17"/>
    </row>
    <row r="80" spans="2:27" x14ac:dyDescent="0.2">
      <c r="B80" s="17"/>
      <c r="C80" s="37" t="str">
        <f t="shared" si="1"/>
        <v>B-</v>
      </c>
      <c r="D80" s="17"/>
      <c r="E80" s="17"/>
      <c r="F80" s="17"/>
      <c r="G80" s="17"/>
      <c r="H80" s="17"/>
      <c r="I80" s="17"/>
      <c r="J80" s="17"/>
      <c r="K80" s="17"/>
      <c r="L80" s="17"/>
      <c r="M80" s="39"/>
      <c r="N80" s="39"/>
      <c r="O80" s="17"/>
      <c r="P80" s="17"/>
      <c r="Q80" s="17"/>
      <c r="R80" s="17"/>
      <c r="S80" s="17"/>
      <c r="T80" s="17"/>
      <c r="U80" s="17"/>
      <c r="V80" s="17"/>
      <c r="W80" s="17"/>
      <c r="X80" s="17"/>
      <c r="Y80" s="17"/>
      <c r="Z80" s="17"/>
      <c r="AA80" s="17"/>
    </row>
    <row r="81" spans="2:27" x14ac:dyDescent="0.2">
      <c r="B81" s="17"/>
      <c r="C81" s="37" t="str">
        <f t="shared" si="1"/>
        <v>B-</v>
      </c>
      <c r="D81" s="17"/>
      <c r="E81" s="17"/>
      <c r="F81" s="17"/>
      <c r="G81" s="17"/>
      <c r="H81" s="17"/>
      <c r="I81" s="17"/>
      <c r="J81" s="17"/>
      <c r="K81" s="17"/>
      <c r="L81" s="17"/>
      <c r="M81" s="39"/>
      <c r="N81" s="39"/>
      <c r="O81" s="17"/>
      <c r="P81" s="17"/>
      <c r="Q81" s="17"/>
      <c r="R81" s="17"/>
      <c r="S81" s="17"/>
      <c r="T81" s="17"/>
      <c r="U81" s="17"/>
      <c r="V81" s="17"/>
      <c r="W81" s="17"/>
      <c r="X81" s="17"/>
      <c r="Y81" s="17"/>
      <c r="Z81" s="17"/>
      <c r="AA81" s="17"/>
    </row>
    <row r="82" spans="2:27" x14ac:dyDescent="0.2">
      <c r="B82" s="17"/>
      <c r="C82" s="37" t="str">
        <f t="shared" si="1"/>
        <v>B-</v>
      </c>
      <c r="D82" s="17"/>
      <c r="E82" s="17"/>
      <c r="F82" s="17"/>
      <c r="G82" s="17"/>
      <c r="H82" s="17"/>
      <c r="I82" s="17"/>
      <c r="J82" s="17"/>
      <c r="K82" s="17"/>
      <c r="L82" s="17"/>
      <c r="M82" s="39"/>
      <c r="N82" s="39"/>
      <c r="O82" s="17"/>
      <c r="P82" s="17"/>
      <c r="Q82" s="17"/>
      <c r="R82" s="17"/>
      <c r="S82" s="17"/>
      <c r="T82" s="17"/>
      <c r="U82" s="17"/>
      <c r="V82" s="17"/>
      <c r="W82" s="17"/>
      <c r="X82" s="17"/>
      <c r="Y82" s="17"/>
      <c r="Z82" s="17"/>
      <c r="AA82" s="17"/>
    </row>
    <row r="83" spans="2:27" x14ac:dyDescent="0.2">
      <c r="B83" s="17"/>
      <c r="C83" s="37" t="str">
        <f t="shared" si="1"/>
        <v>B-</v>
      </c>
      <c r="D83" s="17"/>
      <c r="E83" s="17"/>
      <c r="F83" s="17"/>
      <c r="G83" s="17"/>
      <c r="H83" s="17"/>
      <c r="I83" s="17"/>
      <c r="J83" s="17"/>
      <c r="K83" s="17"/>
      <c r="L83" s="17"/>
      <c r="M83" s="39"/>
      <c r="N83" s="39"/>
      <c r="O83" s="17"/>
      <c r="P83" s="17"/>
      <c r="Q83" s="17"/>
      <c r="R83" s="17"/>
      <c r="S83" s="17"/>
      <c r="T83" s="17"/>
      <c r="U83" s="17"/>
      <c r="V83" s="17"/>
      <c r="W83" s="17"/>
      <c r="X83" s="17"/>
      <c r="Y83" s="17"/>
      <c r="Z83" s="17"/>
      <c r="AA83" s="17"/>
    </row>
    <row r="84" spans="2:27" x14ac:dyDescent="0.2">
      <c r="B84" s="17"/>
      <c r="C84" s="37" t="str">
        <f t="shared" si="1"/>
        <v>B-</v>
      </c>
      <c r="D84" s="17"/>
      <c r="E84" s="17"/>
      <c r="F84" s="17"/>
      <c r="G84" s="17"/>
      <c r="H84" s="17"/>
      <c r="I84" s="17"/>
      <c r="J84" s="17"/>
      <c r="K84" s="17"/>
      <c r="L84" s="17"/>
      <c r="M84" s="39"/>
      <c r="N84" s="39"/>
      <c r="O84" s="17"/>
      <c r="P84" s="17"/>
      <c r="Q84" s="17"/>
      <c r="R84" s="17"/>
      <c r="S84" s="17"/>
      <c r="T84" s="17"/>
      <c r="U84" s="17"/>
      <c r="V84" s="17"/>
      <c r="W84" s="17"/>
      <c r="X84" s="17"/>
      <c r="Y84" s="17"/>
      <c r="Z84" s="17"/>
      <c r="AA84" s="17"/>
    </row>
    <row r="85" spans="2:27" x14ac:dyDescent="0.2">
      <c r="B85" s="17"/>
      <c r="C85" s="37" t="str">
        <f t="shared" si="1"/>
        <v>B-</v>
      </c>
      <c r="D85" s="17"/>
      <c r="E85" s="17"/>
      <c r="F85" s="17"/>
      <c r="G85" s="17"/>
      <c r="H85" s="17"/>
      <c r="I85" s="17"/>
      <c r="J85" s="17"/>
      <c r="K85" s="17"/>
      <c r="L85" s="17"/>
      <c r="M85" s="39"/>
      <c r="N85" s="39"/>
      <c r="O85" s="17"/>
      <c r="P85" s="17"/>
      <c r="Q85" s="17"/>
      <c r="R85" s="17"/>
      <c r="S85" s="17"/>
      <c r="T85" s="17"/>
      <c r="U85" s="17"/>
      <c r="V85" s="17"/>
      <c r="W85" s="17"/>
      <c r="X85" s="17"/>
      <c r="Y85" s="17"/>
      <c r="Z85" s="17"/>
      <c r="AA85" s="17"/>
    </row>
    <row r="86" spans="2:27" x14ac:dyDescent="0.2">
      <c r="B86" s="17"/>
      <c r="C86" s="37" t="str">
        <f t="shared" si="1"/>
        <v>B-</v>
      </c>
      <c r="D86" s="17"/>
      <c r="E86" s="17"/>
      <c r="F86" s="17"/>
      <c r="G86" s="17"/>
      <c r="H86" s="17"/>
      <c r="I86" s="17"/>
      <c r="J86" s="17"/>
      <c r="K86" s="17"/>
      <c r="L86" s="17"/>
      <c r="M86" s="39"/>
      <c r="N86" s="39"/>
      <c r="O86" s="17"/>
      <c r="P86" s="17"/>
      <c r="Q86" s="17"/>
      <c r="R86" s="17"/>
      <c r="S86" s="17"/>
      <c r="T86" s="17"/>
      <c r="U86" s="17"/>
      <c r="V86" s="17"/>
      <c r="W86" s="17"/>
      <c r="X86" s="17"/>
      <c r="Y86" s="17"/>
      <c r="Z86" s="17"/>
      <c r="AA86" s="17"/>
    </row>
    <row r="87" spans="2:27" x14ac:dyDescent="0.2">
      <c r="B87" s="17"/>
      <c r="C87" s="37" t="str">
        <f t="shared" si="1"/>
        <v>B-</v>
      </c>
      <c r="D87" s="17"/>
      <c r="E87" s="17"/>
      <c r="F87" s="17"/>
      <c r="G87" s="17"/>
      <c r="H87" s="17"/>
      <c r="I87" s="17"/>
      <c r="J87" s="17"/>
      <c r="K87" s="17"/>
      <c r="L87" s="17"/>
      <c r="M87" s="39"/>
      <c r="N87" s="39"/>
      <c r="O87" s="17"/>
      <c r="P87" s="17"/>
      <c r="Q87" s="17"/>
      <c r="R87" s="17"/>
      <c r="S87" s="17"/>
      <c r="T87" s="17"/>
      <c r="U87" s="17"/>
      <c r="V87" s="17"/>
      <c r="W87" s="17"/>
      <c r="X87" s="17"/>
      <c r="Y87" s="17"/>
      <c r="Z87" s="17"/>
      <c r="AA87" s="17"/>
    </row>
    <row r="88" spans="2:27" x14ac:dyDescent="0.2">
      <c r="B88" s="17"/>
      <c r="C88" s="37" t="str">
        <f t="shared" si="1"/>
        <v>B-</v>
      </c>
      <c r="D88" s="17"/>
      <c r="E88" s="17"/>
      <c r="F88" s="17"/>
      <c r="G88" s="17"/>
      <c r="H88" s="17"/>
      <c r="I88" s="17"/>
      <c r="J88" s="17"/>
      <c r="K88" s="17"/>
      <c r="L88" s="17"/>
      <c r="M88" s="39"/>
      <c r="N88" s="39"/>
      <c r="O88" s="17"/>
      <c r="P88" s="17"/>
      <c r="Q88" s="17"/>
      <c r="R88" s="17"/>
      <c r="S88" s="17"/>
      <c r="T88" s="17"/>
      <c r="U88" s="17"/>
      <c r="V88" s="17"/>
      <c r="W88" s="17"/>
      <c r="X88" s="17"/>
      <c r="Y88" s="17"/>
      <c r="Z88" s="17"/>
      <c r="AA88" s="17"/>
    </row>
    <row r="89" spans="2:27" x14ac:dyDescent="0.2">
      <c r="B89" s="17"/>
      <c r="C89" s="37" t="str">
        <f t="shared" si="1"/>
        <v>B-</v>
      </c>
      <c r="D89" s="17"/>
      <c r="E89" s="17"/>
      <c r="F89" s="17"/>
      <c r="G89" s="17"/>
      <c r="H89" s="17"/>
      <c r="I89" s="17"/>
      <c r="J89" s="17"/>
      <c r="K89" s="17"/>
      <c r="L89" s="17"/>
      <c r="M89" s="39"/>
      <c r="N89" s="39"/>
      <c r="O89" s="17"/>
      <c r="P89" s="17"/>
      <c r="Q89" s="17"/>
      <c r="R89" s="17"/>
      <c r="S89" s="17"/>
      <c r="T89" s="17"/>
      <c r="U89" s="17"/>
      <c r="V89" s="17"/>
      <c r="W89" s="17"/>
      <c r="X89" s="17"/>
      <c r="Y89" s="17"/>
      <c r="Z89" s="17"/>
      <c r="AA89" s="17"/>
    </row>
    <row r="90" spans="2:27" x14ac:dyDescent="0.2">
      <c r="B90" s="17"/>
      <c r="C90" s="37" t="str">
        <f t="shared" si="1"/>
        <v>B-</v>
      </c>
      <c r="D90" s="17"/>
      <c r="E90" s="17"/>
      <c r="F90" s="17"/>
      <c r="G90" s="17"/>
      <c r="H90" s="17"/>
      <c r="I90" s="17"/>
      <c r="J90" s="17"/>
      <c r="K90" s="17"/>
      <c r="L90" s="17"/>
      <c r="M90" s="39"/>
      <c r="N90" s="39"/>
      <c r="O90" s="17"/>
      <c r="P90" s="17"/>
      <c r="Q90" s="17"/>
      <c r="R90" s="17"/>
      <c r="S90" s="17"/>
      <c r="T90" s="17"/>
      <c r="U90" s="17"/>
      <c r="V90" s="17"/>
      <c r="W90" s="17"/>
      <c r="X90" s="17"/>
      <c r="Y90" s="17"/>
      <c r="Z90" s="17"/>
      <c r="AA90" s="17"/>
    </row>
    <row r="91" spans="2:27" x14ac:dyDescent="0.2">
      <c r="B91" s="17"/>
      <c r="C91" s="37" t="str">
        <f t="shared" si="1"/>
        <v>B-</v>
      </c>
      <c r="D91" s="17"/>
      <c r="E91" s="17"/>
      <c r="F91" s="17"/>
      <c r="G91" s="17"/>
      <c r="H91" s="17"/>
      <c r="I91" s="17"/>
      <c r="J91" s="17"/>
      <c r="K91" s="17"/>
      <c r="L91" s="17"/>
      <c r="M91" s="39"/>
      <c r="N91" s="39"/>
      <c r="O91" s="17"/>
      <c r="P91" s="17"/>
      <c r="Q91" s="17"/>
      <c r="R91" s="17"/>
      <c r="S91" s="17"/>
      <c r="T91" s="17"/>
      <c r="U91" s="17"/>
      <c r="V91" s="17"/>
      <c r="W91" s="17"/>
      <c r="X91" s="17"/>
      <c r="Y91" s="17"/>
      <c r="Z91" s="17"/>
      <c r="AA91" s="17"/>
    </row>
    <row r="92" spans="2:27" x14ac:dyDescent="0.2">
      <c r="B92" s="17"/>
      <c r="C92" s="37" t="str">
        <f t="shared" si="1"/>
        <v>B-</v>
      </c>
      <c r="D92" s="17"/>
      <c r="E92" s="17"/>
      <c r="F92" s="17"/>
      <c r="G92" s="17"/>
      <c r="H92" s="17"/>
      <c r="I92" s="17"/>
      <c r="J92" s="17"/>
      <c r="K92" s="17"/>
      <c r="L92" s="17"/>
      <c r="M92" s="39"/>
      <c r="N92" s="39"/>
      <c r="O92" s="17"/>
      <c r="P92" s="17"/>
      <c r="Q92" s="17"/>
      <c r="R92" s="17"/>
      <c r="S92" s="17"/>
      <c r="T92" s="17"/>
      <c r="U92" s="17"/>
      <c r="V92" s="17"/>
      <c r="W92" s="17"/>
      <c r="X92" s="17"/>
      <c r="Y92" s="17"/>
      <c r="Z92" s="17"/>
      <c r="AA92" s="17"/>
    </row>
    <row r="93" spans="2:27" x14ac:dyDescent="0.2">
      <c r="B93" s="17"/>
      <c r="C93" s="37" t="str">
        <f t="shared" si="1"/>
        <v>B-</v>
      </c>
      <c r="D93" s="17"/>
      <c r="E93" s="17"/>
      <c r="F93" s="17"/>
      <c r="G93" s="17"/>
      <c r="H93" s="17"/>
      <c r="I93" s="17"/>
      <c r="J93" s="17"/>
      <c r="K93" s="17"/>
      <c r="L93" s="17"/>
      <c r="M93" s="39"/>
      <c r="N93" s="39"/>
      <c r="O93" s="17"/>
      <c r="P93" s="17"/>
      <c r="Q93" s="17"/>
      <c r="R93" s="17"/>
      <c r="S93" s="17"/>
      <c r="T93" s="17"/>
      <c r="U93" s="17"/>
      <c r="V93" s="17"/>
      <c r="W93" s="17"/>
      <c r="X93" s="17"/>
      <c r="Y93" s="17"/>
      <c r="Z93" s="17"/>
      <c r="AA93" s="17"/>
    </row>
    <row r="94" spans="2:27" x14ac:dyDescent="0.2">
      <c r="B94" s="17"/>
      <c r="C94" s="37" t="str">
        <f t="shared" si="1"/>
        <v>B-</v>
      </c>
      <c r="D94" s="17"/>
      <c r="E94" s="17"/>
      <c r="F94" s="17"/>
      <c r="G94" s="17"/>
      <c r="H94" s="17"/>
      <c r="I94" s="17"/>
      <c r="J94" s="17"/>
      <c r="K94" s="17"/>
      <c r="L94" s="17"/>
      <c r="M94" s="39"/>
      <c r="N94" s="39"/>
      <c r="O94" s="17"/>
      <c r="P94" s="17"/>
      <c r="Q94" s="17"/>
      <c r="R94" s="17"/>
      <c r="S94" s="17"/>
      <c r="T94" s="17"/>
      <c r="U94" s="17"/>
      <c r="V94" s="17"/>
      <c r="W94" s="17"/>
      <c r="X94" s="17"/>
      <c r="Y94" s="17"/>
      <c r="Z94" s="17"/>
      <c r="AA94" s="17"/>
    </row>
    <row r="95" spans="2:27" x14ac:dyDescent="0.2">
      <c r="B95" s="17"/>
      <c r="C95" s="37" t="str">
        <f t="shared" si="1"/>
        <v>B-</v>
      </c>
      <c r="D95" s="17"/>
      <c r="E95" s="17"/>
      <c r="F95" s="17"/>
      <c r="G95" s="17"/>
      <c r="H95" s="17"/>
      <c r="I95" s="17"/>
      <c r="J95" s="17"/>
      <c r="K95" s="17"/>
      <c r="L95" s="17"/>
      <c r="M95" s="39"/>
      <c r="N95" s="39"/>
      <c r="O95" s="17"/>
      <c r="P95" s="17"/>
      <c r="Q95" s="17"/>
      <c r="R95" s="17"/>
      <c r="S95" s="17"/>
      <c r="T95" s="17"/>
      <c r="U95" s="17"/>
      <c r="V95" s="17"/>
      <c r="W95" s="17"/>
      <c r="X95" s="17"/>
      <c r="Y95" s="17"/>
      <c r="Z95" s="17"/>
      <c r="AA95" s="17"/>
    </row>
    <row r="96" spans="2:27" x14ac:dyDescent="0.2">
      <c r="B96" s="17"/>
      <c r="C96" s="37" t="str">
        <f t="shared" si="1"/>
        <v>B-</v>
      </c>
      <c r="D96" s="17"/>
      <c r="E96" s="17"/>
      <c r="F96" s="17"/>
      <c r="G96" s="17"/>
      <c r="H96" s="17"/>
      <c r="I96" s="17"/>
      <c r="J96" s="17"/>
      <c r="K96" s="17"/>
      <c r="L96" s="17"/>
      <c r="M96" s="39"/>
      <c r="N96" s="39"/>
      <c r="O96" s="17"/>
      <c r="P96" s="17"/>
      <c r="Q96" s="17"/>
      <c r="R96" s="17"/>
      <c r="S96" s="17"/>
      <c r="T96" s="17"/>
      <c r="U96" s="17"/>
      <c r="V96" s="17"/>
      <c r="W96" s="17"/>
      <c r="X96" s="17"/>
      <c r="Y96" s="17"/>
      <c r="Z96" s="17"/>
      <c r="AA96" s="17"/>
    </row>
    <row r="97" spans="2:27" x14ac:dyDescent="0.2">
      <c r="B97" s="17"/>
      <c r="C97" s="37" t="str">
        <f t="shared" si="1"/>
        <v>B-</v>
      </c>
      <c r="D97" s="17"/>
      <c r="E97" s="17"/>
      <c r="F97" s="17"/>
      <c r="G97" s="17"/>
      <c r="H97" s="17"/>
      <c r="I97" s="17"/>
      <c r="J97" s="17"/>
      <c r="K97" s="17"/>
      <c r="L97" s="17"/>
      <c r="M97" s="39"/>
      <c r="N97" s="39"/>
      <c r="O97" s="17"/>
      <c r="P97" s="17"/>
      <c r="Q97" s="17"/>
      <c r="R97" s="17"/>
      <c r="S97" s="17"/>
      <c r="T97" s="17"/>
      <c r="U97" s="17"/>
      <c r="V97" s="17"/>
      <c r="W97" s="17"/>
      <c r="X97" s="17"/>
      <c r="Y97" s="17"/>
      <c r="Z97" s="17"/>
      <c r="AA97" s="17"/>
    </row>
    <row r="98" spans="2:27" x14ac:dyDescent="0.2">
      <c r="B98" s="17"/>
      <c r="C98" s="37" t="str">
        <f t="shared" si="1"/>
        <v>B-</v>
      </c>
      <c r="D98" s="17"/>
      <c r="E98" s="17"/>
      <c r="F98" s="17"/>
      <c r="G98" s="17"/>
      <c r="H98" s="17"/>
      <c r="I98" s="17"/>
      <c r="J98" s="17"/>
      <c r="K98" s="17"/>
      <c r="L98" s="17"/>
      <c r="M98" s="39"/>
      <c r="N98" s="39"/>
      <c r="O98" s="17"/>
      <c r="P98" s="17"/>
      <c r="Q98" s="17"/>
      <c r="R98" s="17"/>
      <c r="S98" s="17"/>
      <c r="T98" s="17"/>
      <c r="U98" s="17"/>
      <c r="V98" s="17"/>
      <c r="W98" s="17"/>
      <c r="X98" s="17"/>
      <c r="Y98" s="17"/>
      <c r="Z98" s="17"/>
      <c r="AA98" s="17"/>
    </row>
    <row r="99" spans="2:27" x14ac:dyDescent="0.2">
      <c r="B99" s="17"/>
      <c r="C99" s="37" t="str">
        <f t="shared" si="1"/>
        <v>B-</v>
      </c>
      <c r="D99" s="17"/>
      <c r="E99" s="17"/>
      <c r="F99" s="17"/>
      <c r="G99" s="17"/>
      <c r="H99" s="17"/>
      <c r="I99" s="17"/>
      <c r="J99" s="17"/>
      <c r="K99" s="17"/>
      <c r="L99" s="17"/>
      <c r="M99" s="39"/>
      <c r="N99" s="39"/>
      <c r="O99" s="17"/>
      <c r="P99" s="17"/>
      <c r="Q99" s="17"/>
      <c r="R99" s="17"/>
      <c r="S99" s="17"/>
      <c r="T99" s="17"/>
      <c r="U99" s="17"/>
      <c r="V99" s="17"/>
      <c r="W99" s="17"/>
      <c r="X99" s="17"/>
      <c r="Y99" s="17"/>
      <c r="Z99" s="17"/>
      <c r="AA99" s="17"/>
    </row>
    <row r="100" spans="2:27" x14ac:dyDescent="0.2">
      <c r="B100" s="17"/>
      <c r="C100" s="37" t="str">
        <f t="shared" si="1"/>
        <v>B-</v>
      </c>
      <c r="D100" s="17"/>
      <c r="E100" s="17"/>
      <c r="F100" s="17"/>
      <c r="G100" s="17"/>
      <c r="H100" s="17"/>
      <c r="I100" s="17"/>
      <c r="J100" s="17"/>
      <c r="K100" s="17"/>
      <c r="L100" s="17"/>
      <c r="M100" s="39"/>
      <c r="N100" s="39"/>
      <c r="O100" s="17"/>
      <c r="P100" s="17"/>
      <c r="Q100" s="17"/>
      <c r="R100" s="17"/>
      <c r="S100" s="17"/>
      <c r="T100" s="17"/>
      <c r="U100" s="17"/>
      <c r="V100" s="17"/>
      <c r="W100" s="17"/>
      <c r="X100" s="17"/>
      <c r="Y100" s="17"/>
      <c r="Z100" s="17"/>
      <c r="AA100" s="17"/>
    </row>
    <row r="101" spans="2:27" x14ac:dyDescent="0.2">
      <c r="B101" s="17"/>
      <c r="C101" s="37" t="str">
        <f t="shared" si="1"/>
        <v>B-</v>
      </c>
      <c r="D101" s="17"/>
      <c r="E101" s="17"/>
      <c r="F101" s="17"/>
      <c r="G101" s="17"/>
      <c r="H101" s="17"/>
      <c r="I101" s="17"/>
      <c r="J101" s="17"/>
      <c r="K101" s="17"/>
      <c r="L101" s="17"/>
      <c r="M101" s="39"/>
      <c r="N101" s="39"/>
      <c r="O101" s="17"/>
      <c r="P101" s="17"/>
      <c r="Q101" s="17"/>
      <c r="R101" s="17"/>
      <c r="S101" s="17"/>
      <c r="T101" s="17"/>
      <c r="U101" s="17"/>
      <c r="V101" s="17"/>
      <c r="W101" s="17"/>
      <c r="X101" s="17"/>
      <c r="Y101" s="17"/>
      <c r="Z101" s="17"/>
      <c r="AA101" s="17"/>
    </row>
    <row r="102" spans="2:27" x14ac:dyDescent="0.2">
      <c r="B102" s="17"/>
      <c r="C102" s="37" t="str">
        <f t="shared" si="1"/>
        <v>B-</v>
      </c>
      <c r="D102" s="17"/>
      <c r="E102" s="17"/>
      <c r="F102" s="17"/>
      <c r="G102" s="17"/>
      <c r="H102" s="17"/>
      <c r="I102" s="17"/>
      <c r="J102" s="17"/>
      <c r="K102" s="17"/>
      <c r="L102" s="17"/>
      <c r="M102" s="39"/>
      <c r="N102" s="39"/>
      <c r="O102" s="17"/>
      <c r="P102" s="17"/>
      <c r="Q102" s="17"/>
      <c r="R102" s="17"/>
      <c r="S102" s="17"/>
      <c r="T102" s="17"/>
      <c r="U102" s="17"/>
      <c r="V102" s="17"/>
      <c r="W102" s="17"/>
      <c r="X102" s="17"/>
      <c r="Y102" s="17"/>
      <c r="Z102" s="17"/>
      <c r="AA102" s="17"/>
    </row>
    <row r="103" spans="2:27" x14ac:dyDescent="0.2">
      <c r="B103" s="17"/>
      <c r="C103" s="37" t="str">
        <f t="shared" si="1"/>
        <v>B-</v>
      </c>
      <c r="D103" s="17"/>
      <c r="E103" s="17"/>
      <c r="F103" s="17"/>
      <c r="G103" s="17"/>
      <c r="H103" s="17"/>
      <c r="I103" s="17"/>
      <c r="J103" s="17"/>
      <c r="K103" s="17"/>
      <c r="L103" s="17"/>
      <c r="M103" s="39"/>
      <c r="N103" s="39"/>
      <c r="O103" s="17"/>
      <c r="P103" s="17"/>
      <c r="Q103" s="17"/>
      <c r="R103" s="17"/>
      <c r="S103" s="17"/>
      <c r="T103" s="17"/>
      <c r="U103" s="17"/>
      <c r="V103" s="17"/>
      <c r="W103" s="17"/>
      <c r="X103" s="17"/>
      <c r="Y103" s="17"/>
      <c r="Z103" s="17"/>
      <c r="AA103" s="17"/>
    </row>
    <row r="104" spans="2:27" x14ac:dyDescent="0.2">
      <c r="B104" s="17"/>
      <c r="C104" s="37" t="str">
        <f t="shared" si="1"/>
        <v>B-</v>
      </c>
      <c r="D104" s="17"/>
      <c r="E104" s="17"/>
      <c r="F104" s="17"/>
      <c r="G104" s="17"/>
      <c r="H104" s="17"/>
      <c r="I104" s="17"/>
      <c r="J104" s="17"/>
      <c r="K104" s="17"/>
      <c r="L104" s="17"/>
      <c r="M104" s="39"/>
      <c r="N104" s="39"/>
      <c r="O104" s="17"/>
      <c r="P104" s="17"/>
      <c r="Q104" s="17"/>
      <c r="R104" s="17"/>
      <c r="S104" s="17"/>
      <c r="T104" s="17"/>
      <c r="U104" s="17"/>
      <c r="V104" s="17"/>
      <c r="W104" s="17"/>
      <c r="X104" s="17"/>
      <c r="Y104" s="17"/>
      <c r="Z104" s="17"/>
      <c r="AA104" s="17"/>
    </row>
    <row r="105" spans="2:27" x14ac:dyDescent="0.2">
      <c r="B105" s="17"/>
      <c r="C105" s="37" t="str">
        <f t="shared" si="1"/>
        <v>B-</v>
      </c>
      <c r="D105" s="17"/>
      <c r="E105" s="17"/>
      <c r="F105" s="17"/>
      <c r="G105" s="17"/>
      <c r="H105" s="17"/>
      <c r="I105" s="17"/>
      <c r="J105" s="17"/>
      <c r="K105" s="17"/>
      <c r="L105" s="17"/>
      <c r="M105" s="39"/>
      <c r="N105" s="39"/>
      <c r="O105" s="17"/>
      <c r="P105" s="17"/>
      <c r="Q105" s="17"/>
      <c r="R105" s="17"/>
      <c r="S105" s="17"/>
      <c r="T105" s="17"/>
      <c r="U105" s="17"/>
      <c r="V105" s="17"/>
      <c r="W105" s="17"/>
      <c r="X105" s="17"/>
      <c r="Y105" s="17"/>
      <c r="Z105" s="17"/>
      <c r="AA105" s="17"/>
    </row>
    <row r="106" spans="2:27" x14ac:dyDescent="0.2">
      <c r="B106" s="17"/>
      <c r="C106" s="37" t="str">
        <f t="shared" si="1"/>
        <v>B-</v>
      </c>
      <c r="D106" s="17"/>
      <c r="E106" s="17"/>
      <c r="F106" s="17"/>
      <c r="G106" s="17"/>
      <c r="H106" s="17"/>
      <c r="I106" s="17"/>
      <c r="J106" s="17"/>
      <c r="K106" s="17"/>
      <c r="L106" s="17"/>
      <c r="M106" s="39"/>
      <c r="N106" s="39"/>
      <c r="O106" s="17"/>
      <c r="P106" s="17"/>
      <c r="Q106" s="17"/>
      <c r="R106" s="17"/>
      <c r="S106" s="17"/>
      <c r="T106" s="17"/>
      <c r="U106" s="17"/>
      <c r="V106" s="17"/>
      <c r="W106" s="17"/>
      <c r="X106" s="17"/>
      <c r="Y106" s="17"/>
      <c r="Z106" s="17"/>
      <c r="AA106" s="17"/>
    </row>
    <row r="107" spans="2:27" x14ac:dyDescent="0.2">
      <c r="B107" s="17"/>
      <c r="C107" s="37" t="str">
        <f t="shared" si="1"/>
        <v>B-</v>
      </c>
      <c r="D107" s="17"/>
      <c r="E107" s="17"/>
      <c r="F107" s="17"/>
      <c r="G107" s="17"/>
      <c r="H107" s="17"/>
      <c r="I107" s="17"/>
      <c r="J107" s="17"/>
      <c r="K107" s="17"/>
      <c r="L107" s="17"/>
      <c r="M107" s="39"/>
      <c r="N107" s="39"/>
      <c r="O107" s="17"/>
      <c r="P107" s="17"/>
      <c r="Q107" s="17"/>
      <c r="R107" s="17"/>
      <c r="S107" s="17"/>
      <c r="T107" s="17"/>
      <c r="U107" s="17"/>
      <c r="V107" s="17"/>
      <c r="W107" s="17"/>
      <c r="X107" s="17"/>
      <c r="Y107" s="17"/>
      <c r="Z107" s="17"/>
      <c r="AA107" s="17"/>
    </row>
    <row r="108" spans="2:27" x14ac:dyDescent="0.2">
      <c r="B108" s="17"/>
      <c r="C108" s="37" t="str">
        <f t="shared" si="1"/>
        <v>B-</v>
      </c>
      <c r="D108" s="17"/>
      <c r="E108" s="17"/>
      <c r="F108" s="17"/>
      <c r="G108" s="17"/>
      <c r="H108" s="17"/>
      <c r="I108" s="17"/>
      <c r="J108" s="17"/>
      <c r="K108" s="17"/>
      <c r="L108" s="17"/>
      <c r="M108" s="39"/>
      <c r="N108" s="39"/>
      <c r="O108" s="17"/>
      <c r="P108" s="17"/>
      <c r="Q108" s="17"/>
      <c r="R108" s="17"/>
      <c r="S108" s="17"/>
      <c r="T108" s="17"/>
      <c r="U108" s="17"/>
      <c r="V108" s="17"/>
      <c r="W108" s="17"/>
      <c r="X108" s="17"/>
      <c r="Y108" s="17"/>
      <c r="Z108" s="17"/>
      <c r="AA108" s="17"/>
    </row>
    <row r="109" spans="2:27" x14ac:dyDescent="0.2">
      <c r="B109" s="17"/>
      <c r="C109" s="37" t="str">
        <f t="shared" si="1"/>
        <v>B-</v>
      </c>
      <c r="D109" s="17"/>
      <c r="E109" s="17"/>
      <c r="F109" s="17"/>
      <c r="G109" s="17"/>
      <c r="H109" s="17"/>
      <c r="I109" s="17"/>
      <c r="J109" s="17"/>
      <c r="K109" s="17"/>
      <c r="L109" s="17"/>
      <c r="M109" s="39"/>
      <c r="N109" s="39"/>
      <c r="O109" s="17"/>
      <c r="P109" s="17"/>
      <c r="Q109" s="17"/>
      <c r="R109" s="17"/>
      <c r="S109" s="17"/>
      <c r="T109" s="17"/>
      <c r="U109" s="17"/>
      <c r="V109" s="17"/>
      <c r="W109" s="17"/>
      <c r="X109" s="17"/>
      <c r="Y109" s="17"/>
      <c r="Z109" s="17"/>
      <c r="AA109" s="17"/>
    </row>
    <row r="110" spans="2:27" x14ac:dyDescent="0.2">
      <c r="B110" s="17"/>
      <c r="C110" s="37" t="str">
        <f t="shared" si="1"/>
        <v>B-</v>
      </c>
      <c r="D110" s="17"/>
      <c r="E110" s="17"/>
      <c r="F110" s="17"/>
      <c r="G110" s="17"/>
      <c r="H110" s="17"/>
      <c r="I110" s="17"/>
      <c r="J110" s="17"/>
      <c r="K110" s="17"/>
      <c r="L110" s="17"/>
      <c r="M110" s="39"/>
      <c r="N110" s="39"/>
      <c r="O110" s="17"/>
      <c r="P110" s="17"/>
      <c r="Q110" s="17"/>
      <c r="R110" s="17"/>
      <c r="S110" s="17"/>
      <c r="T110" s="17"/>
      <c r="U110" s="17"/>
      <c r="V110" s="17"/>
      <c r="W110" s="17"/>
      <c r="X110" s="17"/>
      <c r="Y110" s="17"/>
      <c r="Z110" s="17"/>
      <c r="AA110" s="17"/>
    </row>
    <row r="111" spans="2:27" x14ac:dyDescent="0.2">
      <c r="B111" s="17"/>
      <c r="C111" s="37" t="str">
        <f t="shared" si="1"/>
        <v>B-</v>
      </c>
      <c r="D111" s="17"/>
      <c r="E111" s="17"/>
      <c r="F111" s="17"/>
      <c r="G111" s="17"/>
      <c r="H111" s="17"/>
      <c r="I111" s="17"/>
      <c r="J111" s="17"/>
      <c r="K111" s="17"/>
      <c r="L111" s="17"/>
      <c r="M111" s="39"/>
      <c r="N111" s="39"/>
      <c r="O111" s="17"/>
      <c r="P111" s="17"/>
      <c r="Q111" s="17"/>
      <c r="R111" s="17"/>
      <c r="S111" s="17"/>
      <c r="T111" s="17"/>
      <c r="U111" s="17"/>
      <c r="V111" s="17"/>
      <c r="W111" s="17"/>
      <c r="X111" s="17"/>
      <c r="Y111" s="17"/>
      <c r="Z111" s="17"/>
      <c r="AA111" s="17"/>
    </row>
    <row r="112" spans="2:27" x14ac:dyDescent="0.2">
      <c r="B112" s="17"/>
      <c r="C112" s="37" t="str">
        <f t="shared" si="1"/>
        <v>B-</v>
      </c>
      <c r="D112" s="17"/>
      <c r="E112" s="17"/>
      <c r="F112" s="17"/>
      <c r="G112" s="17"/>
      <c r="H112" s="17"/>
      <c r="I112" s="17"/>
      <c r="J112" s="17"/>
      <c r="K112" s="17"/>
      <c r="L112" s="17"/>
      <c r="M112" s="39"/>
      <c r="N112" s="39"/>
      <c r="O112" s="17"/>
      <c r="P112" s="17"/>
      <c r="Q112" s="17"/>
      <c r="R112" s="17"/>
      <c r="S112" s="17"/>
      <c r="T112" s="17"/>
      <c r="U112" s="17"/>
      <c r="V112" s="17"/>
      <c r="W112" s="17"/>
      <c r="X112" s="17"/>
      <c r="Y112" s="17"/>
      <c r="Z112" s="17"/>
      <c r="AA112" s="17"/>
    </row>
    <row r="113" spans="2:27" x14ac:dyDescent="0.2">
      <c r="B113" s="17"/>
      <c r="C113" s="37" t="str">
        <f t="shared" si="1"/>
        <v>B-</v>
      </c>
      <c r="D113" s="17"/>
      <c r="E113" s="17"/>
      <c r="F113" s="17"/>
      <c r="G113" s="17"/>
      <c r="H113" s="17"/>
      <c r="I113" s="17"/>
      <c r="J113" s="17"/>
      <c r="K113" s="17"/>
      <c r="L113" s="17"/>
      <c r="M113" s="39"/>
      <c r="N113" s="39"/>
      <c r="O113" s="17"/>
      <c r="P113" s="17"/>
      <c r="Q113" s="17"/>
      <c r="R113" s="17"/>
      <c r="S113" s="17"/>
      <c r="T113" s="17"/>
      <c r="U113" s="17"/>
      <c r="V113" s="17"/>
      <c r="W113" s="17"/>
      <c r="X113" s="17"/>
      <c r="Y113" s="17"/>
      <c r="Z113" s="17"/>
      <c r="AA113" s="17"/>
    </row>
    <row r="114" spans="2:27" x14ac:dyDescent="0.2">
      <c r="B114" s="17"/>
      <c r="C114" s="37" t="str">
        <f t="shared" si="1"/>
        <v>B-</v>
      </c>
      <c r="D114" s="17"/>
      <c r="E114" s="17"/>
      <c r="F114" s="17"/>
      <c r="G114" s="17"/>
      <c r="H114" s="17"/>
      <c r="I114" s="17"/>
      <c r="J114" s="17"/>
      <c r="K114" s="17"/>
      <c r="L114" s="17"/>
      <c r="M114" s="39"/>
      <c r="N114" s="39"/>
      <c r="O114" s="17"/>
      <c r="P114" s="17"/>
      <c r="Q114" s="17"/>
      <c r="R114" s="17"/>
      <c r="S114" s="17"/>
      <c r="T114" s="17"/>
      <c r="U114" s="17"/>
      <c r="V114" s="17"/>
      <c r="W114" s="17"/>
      <c r="X114" s="17"/>
      <c r="Y114" s="17"/>
      <c r="Z114" s="17"/>
      <c r="AA114" s="17"/>
    </row>
    <row r="115" spans="2:27" x14ac:dyDescent="0.2">
      <c r="B115" s="17"/>
      <c r="C115" s="37" t="str">
        <f t="shared" si="1"/>
        <v>B-</v>
      </c>
      <c r="D115" s="17"/>
      <c r="E115" s="17"/>
      <c r="F115" s="17"/>
      <c r="G115" s="17"/>
      <c r="H115" s="17"/>
      <c r="I115" s="17"/>
      <c r="J115" s="17"/>
      <c r="K115" s="17"/>
      <c r="L115" s="17"/>
      <c r="M115" s="39"/>
      <c r="N115" s="39"/>
      <c r="O115" s="17"/>
      <c r="P115" s="17"/>
      <c r="Q115" s="17"/>
      <c r="R115" s="17"/>
      <c r="S115" s="17"/>
      <c r="T115" s="17"/>
      <c r="U115" s="17"/>
      <c r="V115" s="17"/>
      <c r="W115" s="17"/>
      <c r="X115" s="17"/>
      <c r="Y115" s="17"/>
      <c r="Z115" s="17"/>
      <c r="AA115" s="17"/>
    </row>
    <row r="116" spans="2:27" x14ac:dyDescent="0.2">
      <c r="B116" s="17"/>
      <c r="C116" s="37" t="str">
        <f t="shared" si="1"/>
        <v>B-</v>
      </c>
      <c r="D116" s="17"/>
      <c r="E116" s="17"/>
      <c r="F116" s="17"/>
      <c r="G116" s="17"/>
      <c r="H116" s="17"/>
      <c r="I116" s="17"/>
      <c r="J116" s="17"/>
      <c r="K116" s="17"/>
      <c r="L116" s="17"/>
      <c r="M116" s="39"/>
      <c r="N116" s="39"/>
      <c r="O116" s="17"/>
      <c r="P116" s="17"/>
      <c r="Q116" s="17"/>
      <c r="R116" s="17"/>
      <c r="S116" s="17"/>
      <c r="T116" s="17"/>
      <c r="U116" s="17"/>
      <c r="V116" s="17"/>
      <c r="W116" s="17"/>
      <c r="X116" s="17"/>
      <c r="Y116" s="17"/>
      <c r="Z116" s="17"/>
      <c r="AA116" s="17"/>
    </row>
    <row r="117" spans="2:27" x14ac:dyDescent="0.2">
      <c r="B117" s="17"/>
      <c r="C117" s="37" t="str">
        <f t="shared" si="1"/>
        <v>B-</v>
      </c>
      <c r="D117" s="17"/>
      <c r="E117" s="17"/>
      <c r="F117" s="17"/>
      <c r="G117" s="17"/>
      <c r="H117" s="17"/>
      <c r="I117" s="17"/>
      <c r="J117" s="17"/>
      <c r="K117" s="17"/>
      <c r="L117" s="17"/>
      <c r="M117" s="39"/>
      <c r="N117" s="39"/>
      <c r="O117" s="17"/>
      <c r="P117" s="17"/>
      <c r="Q117" s="17"/>
      <c r="R117" s="17"/>
      <c r="S117" s="17"/>
      <c r="T117" s="17"/>
      <c r="U117" s="17"/>
      <c r="V117" s="17"/>
      <c r="W117" s="17"/>
      <c r="X117" s="17"/>
      <c r="Y117" s="17"/>
      <c r="Z117" s="17"/>
      <c r="AA117" s="17"/>
    </row>
    <row r="118" spans="2:27" x14ac:dyDescent="0.2">
      <c r="B118" s="17"/>
      <c r="C118" s="37" t="str">
        <f t="shared" si="1"/>
        <v>B-</v>
      </c>
      <c r="D118" s="17"/>
      <c r="E118" s="17"/>
      <c r="F118" s="17"/>
      <c r="G118" s="17"/>
      <c r="H118" s="17"/>
      <c r="I118" s="17"/>
      <c r="J118" s="17"/>
      <c r="K118" s="17"/>
      <c r="L118" s="17"/>
      <c r="M118" s="39"/>
      <c r="N118" s="39"/>
      <c r="O118" s="17"/>
      <c r="P118" s="17"/>
      <c r="Q118" s="17"/>
      <c r="R118" s="17"/>
      <c r="S118" s="17"/>
      <c r="T118" s="17"/>
      <c r="U118" s="17"/>
      <c r="V118" s="17"/>
      <c r="W118" s="17"/>
      <c r="X118" s="17"/>
      <c r="Y118" s="17"/>
      <c r="Z118" s="17"/>
      <c r="AA118" s="17"/>
    </row>
    <row r="119" spans="2:27" x14ac:dyDescent="0.2">
      <c r="B119" s="17"/>
      <c r="C119" s="37" t="str">
        <f t="shared" si="1"/>
        <v>B-</v>
      </c>
      <c r="D119" s="17"/>
      <c r="E119" s="17"/>
      <c r="F119" s="17"/>
      <c r="G119" s="17"/>
      <c r="H119" s="17"/>
      <c r="I119" s="17"/>
      <c r="J119" s="17"/>
      <c r="K119" s="17"/>
      <c r="L119" s="17"/>
      <c r="M119" s="39"/>
      <c r="N119" s="39"/>
      <c r="O119" s="17"/>
      <c r="P119" s="17"/>
      <c r="Q119" s="17"/>
      <c r="R119" s="17"/>
      <c r="S119" s="17"/>
      <c r="T119" s="17"/>
      <c r="U119" s="17"/>
      <c r="V119" s="17"/>
      <c r="W119" s="17"/>
      <c r="X119" s="17"/>
      <c r="Y119" s="17"/>
      <c r="Z119" s="17"/>
      <c r="AA119" s="17"/>
    </row>
    <row r="120" spans="2:27" x14ac:dyDescent="0.2">
      <c r="B120" s="17"/>
      <c r="C120" s="37" t="str">
        <f t="shared" si="1"/>
        <v>B-</v>
      </c>
      <c r="D120" s="17"/>
      <c r="E120" s="17"/>
      <c r="F120" s="17"/>
      <c r="G120" s="17"/>
      <c r="H120" s="17"/>
      <c r="I120" s="17"/>
      <c r="J120" s="17"/>
      <c r="K120" s="17"/>
      <c r="L120" s="17"/>
      <c r="M120" s="39"/>
      <c r="N120" s="39"/>
      <c r="O120" s="17"/>
      <c r="P120" s="17"/>
      <c r="Q120" s="17"/>
      <c r="R120" s="17"/>
      <c r="S120" s="17"/>
      <c r="T120" s="17"/>
      <c r="U120" s="17"/>
      <c r="V120" s="17"/>
      <c r="W120" s="17"/>
      <c r="X120" s="17"/>
      <c r="Y120" s="17"/>
      <c r="Z120" s="17"/>
      <c r="AA120" s="17"/>
    </row>
    <row r="121" spans="2:27" x14ac:dyDescent="0.2">
      <c r="B121" s="17"/>
      <c r="C121" s="37" t="str">
        <f t="shared" si="1"/>
        <v>B-</v>
      </c>
      <c r="D121" s="17"/>
      <c r="E121" s="17"/>
      <c r="F121" s="17"/>
      <c r="G121" s="17"/>
      <c r="H121" s="17"/>
      <c r="I121" s="17"/>
      <c r="J121" s="17"/>
      <c r="K121" s="17"/>
      <c r="L121" s="17"/>
      <c r="M121" s="39"/>
      <c r="N121" s="39"/>
      <c r="O121" s="17"/>
      <c r="P121" s="17"/>
      <c r="Q121" s="17"/>
      <c r="R121" s="17"/>
      <c r="S121" s="17"/>
      <c r="T121" s="17"/>
      <c r="U121" s="17"/>
      <c r="V121" s="17"/>
      <c r="W121" s="17"/>
      <c r="X121" s="17"/>
      <c r="Y121" s="17"/>
      <c r="Z121" s="17"/>
      <c r="AA121" s="17"/>
    </row>
    <row r="122" spans="2:27" x14ac:dyDescent="0.2">
      <c r="B122" s="17"/>
      <c r="C122" s="37" t="str">
        <f t="shared" si="1"/>
        <v>B-</v>
      </c>
      <c r="D122" s="17"/>
      <c r="E122" s="17"/>
      <c r="F122" s="17"/>
      <c r="G122" s="17"/>
      <c r="H122" s="17"/>
      <c r="I122" s="17"/>
      <c r="J122" s="17"/>
      <c r="K122" s="17"/>
      <c r="L122" s="17"/>
      <c r="M122" s="39"/>
      <c r="N122" s="39"/>
      <c r="O122" s="17"/>
      <c r="P122" s="17"/>
      <c r="Q122" s="17"/>
      <c r="R122" s="17"/>
      <c r="S122" s="17"/>
      <c r="T122" s="17"/>
      <c r="U122" s="17"/>
      <c r="V122" s="17"/>
      <c r="W122" s="17"/>
      <c r="X122" s="17"/>
      <c r="Y122" s="17"/>
      <c r="Z122" s="17"/>
      <c r="AA122" s="17"/>
    </row>
    <row r="123" spans="2:27" x14ac:dyDescent="0.2">
      <c r="B123" s="17"/>
      <c r="C123" s="37" t="str">
        <f t="shared" si="1"/>
        <v>B-</v>
      </c>
      <c r="D123" s="17"/>
      <c r="E123" s="17"/>
      <c r="F123" s="17"/>
      <c r="G123" s="17"/>
      <c r="H123" s="17"/>
      <c r="I123" s="17"/>
      <c r="J123" s="17"/>
      <c r="K123" s="17"/>
      <c r="L123" s="17"/>
      <c r="M123" s="39"/>
      <c r="N123" s="39"/>
      <c r="O123" s="17"/>
      <c r="P123" s="17"/>
      <c r="Q123" s="17"/>
      <c r="R123" s="17"/>
      <c r="S123" s="17"/>
      <c r="T123" s="17"/>
      <c r="U123" s="17"/>
      <c r="V123" s="17"/>
      <c r="W123" s="17"/>
      <c r="X123" s="17"/>
      <c r="Y123" s="17"/>
      <c r="Z123" s="17"/>
      <c r="AA123" s="17"/>
    </row>
    <row r="124" spans="2:27" x14ac:dyDescent="0.2">
      <c r="B124" s="17"/>
      <c r="C124" s="37" t="str">
        <f t="shared" si="1"/>
        <v>B-</v>
      </c>
      <c r="D124" s="17"/>
      <c r="E124" s="17"/>
      <c r="F124" s="17"/>
      <c r="G124" s="17"/>
      <c r="H124" s="17"/>
      <c r="I124" s="17"/>
      <c r="J124" s="17"/>
      <c r="K124" s="17"/>
      <c r="L124" s="17"/>
      <c r="M124" s="39"/>
      <c r="N124" s="39"/>
      <c r="O124" s="17"/>
      <c r="P124" s="17"/>
      <c r="Q124" s="17"/>
      <c r="R124" s="17"/>
      <c r="S124" s="17"/>
      <c r="T124" s="17"/>
      <c r="U124" s="17"/>
      <c r="V124" s="17"/>
      <c r="W124" s="17"/>
      <c r="X124" s="17"/>
      <c r="Y124" s="17"/>
      <c r="Z124" s="17"/>
      <c r="AA124" s="17"/>
    </row>
    <row r="125" spans="2:27" x14ac:dyDescent="0.2">
      <c r="B125" s="17"/>
      <c r="C125" s="37" t="str">
        <f t="shared" si="1"/>
        <v>B-</v>
      </c>
      <c r="D125" s="17"/>
      <c r="E125" s="17"/>
      <c r="F125" s="17"/>
      <c r="G125" s="17"/>
      <c r="H125" s="17"/>
      <c r="I125" s="17"/>
      <c r="J125" s="17"/>
      <c r="K125" s="17"/>
      <c r="L125" s="17"/>
      <c r="M125" s="39"/>
      <c r="N125" s="39"/>
      <c r="O125" s="17"/>
      <c r="P125" s="17"/>
      <c r="Q125" s="17"/>
      <c r="R125" s="17"/>
      <c r="S125" s="17"/>
      <c r="T125" s="17"/>
      <c r="U125" s="17"/>
      <c r="V125" s="17"/>
      <c r="W125" s="17"/>
      <c r="X125" s="17"/>
      <c r="Y125" s="17"/>
      <c r="Z125" s="17"/>
      <c r="AA125" s="17"/>
    </row>
    <row r="126" spans="2:27" x14ac:dyDescent="0.2">
      <c r="B126" s="17"/>
      <c r="C126" s="37" t="str">
        <f t="shared" si="1"/>
        <v>B-</v>
      </c>
      <c r="D126" s="17"/>
      <c r="E126" s="17"/>
      <c r="F126" s="17"/>
      <c r="G126" s="17"/>
      <c r="H126" s="17"/>
      <c r="I126" s="17"/>
      <c r="J126" s="17"/>
      <c r="K126" s="17"/>
      <c r="L126" s="17"/>
      <c r="M126" s="39"/>
      <c r="N126" s="39"/>
      <c r="O126" s="17"/>
      <c r="P126" s="17"/>
      <c r="Q126" s="17"/>
      <c r="R126" s="17"/>
      <c r="S126" s="17"/>
      <c r="T126" s="17"/>
      <c r="U126" s="17"/>
      <c r="V126" s="17"/>
      <c r="W126" s="17"/>
      <c r="X126" s="17"/>
      <c r="Y126" s="17"/>
      <c r="Z126" s="17"/>
      <c r="AA126" s="17"/>
    </row>
    <row r="127" spans="2:27" x14ac:dyDescent="0.2">
      <c r="B127" s="17"/>
      <c r="C127" s="37" t="str">
        <f t="shared" si="1"/>
        <v>B-</v>
      </c>
      <c r="D127" s="17"/>
      <c r="E127" s="17"/>
      <c r="F127" s="17"/>
      <c r="G127" s="17"/>
      <c r="H127" s="17"/>
      <c r="I127" s="17"/>
      <c r="J127" s="17"/>
      <c r="K127" s="17"/>
      <c r="L127" s="17"/>
      <c r="M127" s="39"/>
      <c r="N127" s="39"/>
      <c r="O127" s="17"/>
      <c r="P127" s="17"/>
      <c r="Q127" s="17"/>
      <c r="R127" s="17"/>
      <c r="S127" s="17"/>
      <c r="T127" s="17"/>
      <c r="U127" s="17"/>
      <c r="V127" s="17"/>
      <c r="W127" s="17"/>
      <c r="X127" s="17"/>
      <c r="Y127" s="17"/>
      <c r="Z127" s="17"/>
      <c r="AA127" s="17"/>
    </row>
    <row r="128" spans="2:27" x14ac:dyDescent="0.2">
      <c r="B128" s="17"/>
      <c r="C128" s="37" t="str">
        <f t="shared" si="1"/>
        <v>B-</v>
      </c>
      <c r="D128" s="17"/>
      <c r="E128" s="17"/>
      <c r="F128" s="17"/>
      <c r="G128" s="17"/>
      <c r="H128" s="17"/>
      <c r="I128" s="17"/>
      <c r="J128" s="17"/>
      <c r="K128" s="17"/>
      <c r="L128" s="17"/>
      <c r="M128" s="39"/>
      <c r="N128" s="39"/>
      <c r="O128" s="17"/>
      <c r="P128" s="17"/>
      <c r="Q128" s="17"/>
      <c r="R128" s="17"/>
      <c r="S128" s="17"/>
      <c r="T128" s="17"/>
      <c r="U128" s="17"/>
      <c r="V128" s="17"/>
      <c r="W128" s="17"/>
      <c r="X128" s="17"/>
      <c r="Y128" s="17"/>
      <c r="Z128" s="17"/>
      <c r="AA128" s="17"/>
    </row>
    <row r="129" spans="2:27" x14ac:dyDescent="0.2">
      <c r="B129" s="17"/>
      <c r="C129" s="37" t="str">
        <f t="shared" si="1"/>
        <v>B-</v>
      </c>
      <c r="D129" s="17"/>
      <c r="E129" s="17"/>
      <c r="F129" s="17"/>
      <c r="G129" s="17"/>
      <c r="H129" s="17"/>
      <c r="I129" s="17"/>
      <c r="J129" s="17"/>
      <c r="K129" s="17"/>
      <c r="L129" s="17"/>
      <c r="M129" s="39"/>
      <c r="N129" s="39"/>
      <c r="O129" s="17"/>
      <c r="P129" s="17"/>
      <c r="Q129" s="17"/>
      <c r="R129" s="17"/>
      <c r="S129" s="17"/>
      <c r="T129" s="17"/>
      <c r="U129" s="17"/>
      <c r="V129" s="17"/>
      <c r="W129" s="17"/>
      <c r="X129" s="17"/>
      <c r="Y129" s="17"/>
      <c r="Z129" s="17"/>
      <c r="AA129" s="17"/>
    </row>
    <row r="130" spans="2:27" x14ac:dyDescent="0.2">
      <c r="B130" s="17"/>
      <c r="C130" s="37" t="str">
        <f t="shared" si="1"/>
        <v>B-</v>
      </c>
      <c r="D130" s="17"/>
      <c r="E130" s="17"/>
      <c r="F130" s="17"/>
      <c r="G130" s="17"/>
      <c r="H130" s="17"/>
      <c r="I130" s="17"/>
      <c r="J130" s="17"/>
      <c r="K130" s="17"/>
      <c r="L130" s="17"/>
      <c r="M130" s="39"/>
      <c r="N130" s="39"/>
      <c r="O130" s="17"/>
      <c r="P130" s="17"/>
      <c r="Q130" s="17"/>
      <c r="R130" s="17"/>
      <c r="S130" s="17"/>
      <c r="T130" s="17"/>
      <c r="U130" s="17"/>
      <c r="V130" s="17"/>
      <c r="W130" s="17"/>
      <c r="X130" s="17"/>
      <c r="Y130" s="17"/>
      <c r="Z130" s="17"/>
      <c r="AA130" s="17"/>
    </row>
    <row r="131" spans="2:27" x14ac:dyDescent="0.2">
      <c r="B131" s="17"/>
      <c r="C131" s="37" t="str">
        <f t="shared" si="1"/>
        <v>B-</v>
      </c>
      <c r="D131" s="17"/>
      <c r="E131" s="17"/>
      <c r="F131" s="17"/>
      <c r="G131" s="17"/>
      <c r="H131" s="17"/>
      <c r="I131" s="17"/>
      <c r="J131" s="17"/>
      <c r="K131" s="17"/>
      <c r="L131" s="17"/>
      <c r="M131" s="39"/>
      <c r="N131" s="39"/>
      <c r="O131" s="17"/>
      <c r="P131" s="17"/>
      <c r="Q131" s="17"/>
      <c r="R131" s="17"/>
      <c r="S131" s="17"/>
      <c r="T131" s="17"/>
      <c r="U131" s="17"/>
      <c r="V131" s="17"/>
      <c r="W131" s="17"/>
      <c r="X131" s="17"/>
      <c r="Y131" s="17"/>
      <c r="Z131" s="17"/>
      <c r="AA131" s="17"/>
    </row>
    <row r="132" spans="2:27" x14ac:dyDescent="0.2">
      <c r="B132" s="17"/>
      <c r="C132" s="37" t="str">
        <f t="shared" si="1"/>
        <v>B-</v>
      </c>
      <c r="D132" s="17"/>
      <c r="E132" s="17"/>
      <c r="F132" s="17"/>
      <c r="G132" s="17"/>
      <c r="H132" s="17"/>
      <c r="I132" s="17"/>
      <c r="J132" s="17"/>
      <c r="K132" s="17"/>
      <c r="L132" s="17"/>
      <c r="M132" s="39"/>
      <c r="N132" s="39"/>
      <c r="O132" s="17"/>
      <c r="P132" s="17"/>
      <c r="Q132" s="17"/>
      <c r="R132" s="17"/>
      <c r="S132" s="17"/>
      <c r="T132" s="17"/>
      <c r="U132" s="17"/>
      <c r="V132" s="17"/>
      <c r="W132" s="17"/>
      <c r="X132" s="17"/>
      <c r="Y132" s="17"/>
      <c r="Z132" s="17"/>
      <c r="AA132" s="17"/>
    </row>
    <row r="133" spans="2:27" x14ac:dyDescent="0.2">
      <c r="B133" s="17"/>
      <c r="C133" s="37" t="str">
        <f t="shared" si="1"/>
        <v>B-</v>
      </c>
      <c r="D133" s="17"/>
      <c r="E133" s="17"/>
      <c r="F133" s="17"/>
      <c r="G133" s="17"/>
      <c r="H133" s="17"/>
      <c r="I133" s="17"/>
      <c r="J133" s="17"/>
      <c r="K133" s="17"/>
      <c r="L133" s="17"/>
      <c r="M133" s="39"/>
      <c r="N133" s="39"/>
      <c r="O133" s="17"/>
      <c r="P133" s="17"/>
      <c r="Q133" s="17"/>
      <c r="R133" s="17"/>
      <c r="S133" s="17"/>
      <c r="T133" s="17"/>
      <c r="U133" s="17"/>
      <c r="V133" s="17"/>
      <c r="W133" s="17"/>
      <c r="X133" s="17"/>
      <c r="Y133" s="17"/>
      <c r="Z133" s="17"/>
      <c r="AA133" s="17"/>
    </row>
    <row r="134" spans="2:27" x14ac:dyDescent="0.2">
      <c r="B134" s="17"/>
      <c r="C134" s="37" t="str">
        <f t="shared" si="1"/>
        <v>B-</v>
      </c>
      <c r="D134" s="17"/>
      <c r="E134" s="17"/>
      <c r="F134" s="17"/>
      <c r="G134" s="17"/>
      <c r="H134" s="17"/>
      <c r="I134" s="17"/>
      <c r="J134" s="17"/>
      <c r="K134" s="17"/>
      <c r="L134" s="17"/>
      <c r="M134" s="39"/>
      <c r="N134" s="39"/>
      <c r="O134" s="17"/>
      <c r="P134" s="17"/>
      <c r="Q134" s="17"/>
      <c r="R134" s="17"/>
      <c r="S134" s="17"/>
      <c r="T134" s="17"/>
      <c r="U134" s="17"/>
      <c r="V134" s="17"/>
      <c r="W134" s="17"/>
      <c r="X134" s="17"/>
      <c r="Y134" s="17"/>
      <c r="Z134" s="17"/>
      <c r="AA134" s="17"/>
    </row>
    <row r="135" spans="2:27" x14ac:dyDescent="0.2">
      <c r="B135" s="17"/>
      <c r="C135" s="37" t="str">
        <f t="shared" si="1"/>
        <v>B-</v>
      </c>
      <c r="D135" s="17"/>
      <c r="E135" s="17"/>
      <c r="F135" s="17"/>
      <c r="G135" s="17"/>
      <c r="H135" s="17"/>
      <c r="I135" s="17"/>
      <c r="J135" s="17"/>
      <c r="K135" s="17"/>
      <c r="L135" s="17"/>
      <c r="M135" s="39"/>
      <c r="N135" s="39"/>
      <c r="O135" s="17"/>
      <c r="P135" s="17"/>
      <c r="Q135" s="17"/>
      <c r="R135" s="17"/>
      <c r="S135" s="17"/>
      <c r="T135" s="17"/>
      <c r="U135" s="17"/>
      <c r="V135" s="17"/>
      <c r="W135" s="17"/>
      <c r="X135" s="17"/>
      <c r="Y135" s="17"/>
      <c r="Z135" s="17"/>
      <c r="AA135" s="17"/>
    </row>
    <row r="136" spans="2:27" x14ac:dyDescent="0.2">
      <c r="B136" s="17"/>
      <c r="C136" s="37" t="str">
        <f t="shared" si="1"/>
        <v>B-</v>
      </c>
      <c r="D136" s="17"/>
      <c r="E136" s="17"/>
      <c r="F136" s="17"/>
      <c r="G136" s="17"/>
      <c r="H136" s="17"/>
      <c r="I136" s="17"/>
      <c r="J136" s="17"/>
      <c r="K136" s="17"/>
      <c r="L136" s="17"/>
      <c r="M136" s="39"/>
      <c r="N136" s="39"/>
      <c r="O136" s="17"/>
      <c r="P136" s="17"/>
      <c r="Q136" s="17"/>
      <c r="R136" s="17"/>
      <c r="S136" s="17"/>
      <c r="T136" s="17"/>
      <c r="U136" s="17"/>
      <c r="V136" s="17"/>
      <c r="W136" s="17"/>
      <c r="X136" s="17"/>
      <c r="Y136" s="17"/>
      <c r="Z136" s="17"/>
      <c r="AA136" s="17"/>
    </row>
    <row r="137" spans="2:27" x14ac:dyDescent="0.2">
      <c r="B137" s="17"/>
      <c r="C137" s="37" t="str">
        <f t="shared" si="1"/>
        <v>B-</v>
      </c>
      <c r="D137" s="17"/>
      <c r="E137" s="17"/>
      <c r="F137" s="17"/>
      <c r="G137" s="17"/>
      <c r="H137" s="17"/>
      <c r="I137" s="17"/>
      <c r="J137" s="17"/>
      <c r="K137" s="17"/>
      <c r="L137" s="17"/>
      <c r="M137" s="39"/>
      <c r="N137" s="39"/>
      <c r="O137" s="17"/>
      <c r="P137" s="17"/>
      <c r="Q137" s="17"/>
      <c r="R137" s="17"/>
      <c r="S137" s="17"/>
      <c r="T137" s="17"/>
      <c r="U137" s="17"/>
      <c r="V137" s="17"/>
      <c r="W137" s="17"/>
      <c r="X137" s="17"/>
      <c r="Y137" s="17"/>
      <c r="Z137" s="17"/>
      <c r="AA137" s="17"/>
    </row>
    <row r="138" spans="2:27" x14ac:dyDescent="0.2">
      <c r="B138" s="17"/>
      <c r="C138" s="37" t="str">
        <f t="shared" si="1"/>
        <v>B-</v>
      </c>
      <c r="D138" s="17"/>
      <c r="E138" s="17"/>
      <c r="F138" s="17"/>
      <c r="G138" s="17"/>
      <c r="H138" s="17"/>
      <c r="I138" s="17"/>
      <c r="J138" s="17"/>
      <c r="K138" s="17"/>
      <c r="L138" s="17"/>
      <c r="M138" s="39"/>
      <c r="N138" s="39"/>
      <c r="O138" s="17"/>
      <c r="P138" s="17"/>
      <c r="Q138" s="17"/>
      <c r="R138" s="17"/>
      <c r="S138" s="17"/>
      <c r="T138" s="17"/>
      <c r="U138" s="17"/>
      <c r="V138" s="17"/>
      <c r="W138" s="17"/>
      <c r="X138" s="17"/>
      <c r="Y138" s="17"/>
      <c r="Z138" s="17"/>
      <c r="AA138" s="17"/>
    </row>
    <row r="139" spans="2:27" x14ac:dyDescent="0.2">
      <c r="B139" s="17"/>
      <c r="C139" s="37" t="str">
        <f t="shared" ref="C139:C158" si="2">"B-" &amp; IF(D139&lt;&gt;"",C138+1,"")</f>
        <v>B-</v>
      </c>
      <c r="D139" s="17"/>
      <c r="E139" s="17"/>
      <c r="F139" s="17"/>
      <c r="G139" s="17"/>
      <c r="H139" s="17"/>
      <c r="I139" s="17"/>
      <c r="J139" s="17"/>
      <c r="K139" s="17"/>
      <c r="L139" s="17"/>
      <c r="M139" s="39"/>
      <c r="N139" s="39"/>
      <c r="O139" s="17"/>
      <c r="P139" s="17"/>
      <c r="Q139" s="17"/>
      <c r="R139" s="17"/>
      <c r="S139" s="17"/>
      <c r="T139" s="17"/>
      <c r="U139" s="17"/>
      <c r="V139" s="17"/>
      <c r="W139" s="17"/>
      <c r="X139" s="17"/>
      <c r="Y139" s="17"/>
      <c r="Z139" s="17"/>
      <c r="AA139" s="17"/>
    </row>
    <row r="140" spans="2:27" x14ac:dyDescent="0.2">
      <c r="B140" s="17"/>
      <c r="C140" s="37" t="str">
        <f t="shared" si="2"/>
        <v>B-</v>
      </c>
      <c r="D140" s="17"/>
      <c r="E140" s="17"/>
      <c r="F140" s="17"/>
      <c r="G140" s="17"/>
      <c r="H140" s="17"/>
      <c r="I140" s="17"/>
      <c r="J140" s="17"/>
      <c r="K140" s="17"/>
      <c r="L140" s="17"/>
      <c r="M140" s="39"/>
      <c r="N140" s="39"/>
      <c r="O140" s="17"/>
      <c r="P140" s="17"/>
      <c r="Q140" s="17"/>
      <c r="R140" s="17"/>
      <c r="S140" s="17"/>
      <c r="T140" s="17"/>
      <c r="U140" s="17"/>
      <c r="V140" s="17"/>
      <c r="W140" s="17"/>
      <c r="X140" s="17"/>
      <c r="Y140" s="17"/>
      <c r="Z140" s="17"/>
      <c r="AA140" s="17"/>
    </row>
    <row r="141" spans="2:27" x14ac:dyDescent="0.2">
      <c r="B141" s="17"/>
      <c r="C141" s="37" t="str">
        <f t="shared" si="2"/>
        <v>B-</v>
      </c>
      <c r="D141" s="17"/>
      <c r="E141" s="17"/>
      <c r="F141" s="17"/>
      <c r="G141" s="17"/>
      <c r="H141" s="17"/>
      <c r="I141" s="17"/>
      <c r="J141" s="17"/>
      <c r="K141" s="17"/>
      <c r="L141" s="17"/>
      <c r="M141" s="39"/>
      <c r="N141" s="39"/>
      <c r="O141" s="17"/>
      <c r="P141" s="17"/>
      <c r="Q141" s="17"/>
      <c r="R141" s="17"/>
      <c r="S141" s="17"/>
      <c r="T141" s="17"/>
      <c r="U141" s="17"/>
      <c r="V141" s="17"/>
      <c r="W141" s="17"/>
      <c r="X141" s="17"/>
      <c r="Y141" s="17"/>
      <c r="Z141" s="17"/>
      <c r="AA141" s="17"/>
    </row>
    <row r="142" spans="2:27" x14ac:dyDescent="0.2">
      <c r="B142" s="17"/>
      <c r="C142" s="37" t="str">
        <f t="shared" si="2"/>
        <v>B-</v>
      </c>
      <c r="D142" s="17"/>
      <c r="E142" s="17"/>
      <c r="F142" s="17"/>
      <c r="G142" s="17"/>
      <c r="H142" s="17"/>
      <c r="I142" s="17"/>
      <c r="J142" s="17"/>
      <c r="K142" s="17"/>
      <c r="L142" s="17"/>
      <c r="M142" s="39"/>
      <c r="N142" s="39"/>
      <c r="O142" s="17"/>
      <c r="P142" s="17"/>
      <c r="Q142" s="17"/>
      <c r="R142" s="17"/>
      <c r="S142" s="17"/>
      <c r="T142" s="17"/>
      <c r="U142" s="17"/>
      <c r="V142" s="17"/>
      <c r="W142" s="17"/>
      <c r="X142" s="17"/>
      <c r="Y142" s="17"/>
      <c r="Z142" s="17"/>
      <c r="AA142" s="17"/>
    </row>
    <row r="143" spans="2:27" x14ac:dyDescent="0.2">
      <c r="B143" s="17"/>
      <c r="C143" s="37" t="str">
        <f t="shared" si="2"/>
        <v>B-</v>
      </c>
      <c r="D143" s="17"/>
      <c r="E143" s="17"/>
      <c r="F143" s="17"/>
      <c r="G143" s="17"/>
      <c r="H143" s="17"/>
      <c r="I143" s="17"/>
      <c r="J143" s="17"/>
      <c r="K143" s="17"/>
      <c r="L143" s="17"/>
      <c r="M143" s="39"/>
      <c r="N143" s="39"/>
      <c r="O143" s="17"/>
      <c r="P143" s="17"/>
      <c r="Q143" s="17"/>
      <c r="R143" s="17"/>
      <c r="S143" s="17"/>
      <c r="T143" s="17"/>
      <c r="U143" s="17"/>
      <c r="V143" s="17"/>
      <c r="W143" s="17"/>
      <c r="X143" s="17"/>
      <c r="Y143" s="17"/>
      <c r="Z143" s="17"/>
      <c r="AA143" s="17"/>
    </row>
    <row r="144" spans="2:27" x14ac:dyDescent="0.2">
      <c r="B144" s="17"/>
      <c r="C144" s="37" t="str">
        <f t="shared" si="2"/>
        <v>B-</v>
      </c>
      <c r="D144" s="17"/>
      <c r="E144" s="17"/>
      <c r="F144" s="17"/>
      <c r="G144" s="17"/>
      <c r="H144" s="17"/>
      <c r="I144" s="17"/>
      <c r="J144" s="17"/>
      <c r="K144" s="17"/>
      <c r="L144" s="17"/>
      <c r="M144" s="39"/>
      <c r="N144" s="39"/>
      <c r="O144" s="17"/>
      <c r="P144" s="17"/>
      <c r="Q144" s="17"/>
      <c r="R144" s="17"/>
      <c r="S144" s="17"/>
      <c r="T144" s="17"/>
      <c r="U144" s="17"/>
      <c r="V144" s="17"/>
      <c r="W144" s="17"/>
      <c r="X144" s="17"/>
      <c r="Y144" s="17"/>
      <c r="Z144" s="17"/>
      <c r="AA144" s="17"/>
    </row>
    <row r="145" spans="2:27" x14ac:dyDescent="0.2">
      <c r="B145" s="17"/>
      <c r="C145" s="37" t="str">
        <f t="shared" si="2"/>
        <v>B-</v>
      </c>
      <c r="D145" s="17"/>
      <c r="E145" s="17"/>
      <c r="F145" s="17"/>
      <c r="G145" s="17"/>
      <c r="H145" s="17"/>
      <c r="I145" s="17"/>
      <c r="J145" s="17"/>
      <c r="K145" s="17"/>
      <c r="L145" s="17"/>
      <c r="M145" s="39"/>
      <c r="N145" s="39"/>
      <c r="O145" s="17"/>
      <c r="P145" s="17"/>
      <c r="Q145" s="17"/>
      <c r="R145" s="17"/>
      <c r="S145" s="17"/>
      <c r="T145" s="17"/>
      <c r="U145" s="17"/>
      <c r="V145" s="17"/>
      <c r="W145" s="17"/>
      <c r="X145" s="17"/>
      <c r="Y145" s="17"/>
      <c r="Z145" s="17"/>
      <c r="AA145" s="17"/>
    </row>
    <row r="146" spans="2:27" x14ac:dyDescent="0.2">
      <c r="B146" s="17"/>
      <c r="C146" s="37" t="str">
        <f t="shared" si="2"/>
        <v>B-</v>
      </c>
      <c r="D146" s="17"/>
      <c r="E146" s="17"/>
      <c r="F146" s="17"/>
      <c r="G146" s="17"/>
      <c r="H146" s="17"/>
      <c r="I146" s="17"/>
      <c r="J146" s="17"/>
      <c r="K146" s="17"/>
      <c r="L146" s="17"/>
      <c r="M146" s="39"/>
      <c r="N146" s="39"/>
      <c r="O146" s="17"/>
      <c r="P146" s="17"/>
      <c r="Q146" s="17"/>
      <c r="R146" s="17"/>
      <c r="S146" s="17"/>
      <c r="T146" s="17"/>
      <c r="U146" s="17"/>
      <c r="V146" s="17"/>
      <c r="W146" s="17"/>
      <c r="X146" s="17"/>
      <c r="Y146" s="17"/>
      <c r="Z146" s="17"/>
      <c r="AA146" s="17"/>
    </row>
    <row r="147" spans="2:27" x14ac:dyDescent="0.2">
      <c r="B147" s="17"/>
      <c r="C147" s="37" t="str">
        <f t="shared" si="2"/>
        <v>B-</v>
      </c>
      <c r="D147" s="17"/>
      <c r="E147" s="17"/>
      <c r="F147" s="17"/>
      <c r="G147" s="17"/>
      <c r="H147" s="17"/>
      <c r="I147" s="17"/>
      <c r="J147" s="17"/>
      <c r="K147" s="17"/>
      <c r="L147" s="17"/>
      <c r="M147" s="39"/>
      <c r="N147" s="39"/>
      <c r="O147" s="17"/>
      <c r="P147" s="17"/>
      <c r="Q147" s="17"/>
      <c r="R147" s="17"/>
      <c r="S147" s="17"/>
      <c r="T147" s="17"/>
      <c r="U147" s="17"/>
      <c r="V147" s="17"/>
      <c r="W147" s="17"/>
      <c r="X147" s="17"/>
      <c r="Y147" s="17"/>
      <c r="Z147" s="17"/>
      <c r="AA147" s="17"/>
    </row>
    <row r="148" spans="2:27" x14ac:dyDescent="0.2">
      <c r="B148" s="17"/>
      <c r="C148" s="37" t="str">
        <f t="shared" si="2"/>
        <v>B-</v>
      </c>
      <c r="D148" s="17"/>
      <c r="E148" s="17"/>
      <c r="F148" s="17"/>
      <c r="G148" s="17"/>
      <c r="H148" s="17"/>
      <c r="I148" s="17"/>
      <c r="J148" s="17"/>
      <c r="K148" s="17"/>
      <c r="L148" s="17"/>
      <c r="M148" s="39"/>
      <c r="N148" s="39"/>
      <c r="O148" s="17"/>
      <c r="P148" s="17"/>
      <c r="Q148" s="17"/>
      <c r="R148" s="17"/>
      <c r="S148" s="17"/>
      <c r="T148" s="17"/>
      <c r="U148" s="17"/>
      <c r="V148" s="17"/>
      <c r="W148" s="17"/>
      <c r="X148" s="17"/>
      <c r="Y148" s="17"/>
      <c r="Z148" s="17"/>
      <c r="AA148" s="17"/>
    </row>
    <row r="149" spans="2:27" x14ac:dyDescent="0.2">
      <c r="B149" s="17"/>
      <c r="C149" s="37" t="str">
        <f t="shared" si="2"/>
        <v>B-</v>
      </c>
      <c r="D149" s="17"/>
      <c r="E149" s="17"/>
      <c r="F149" s="17"/>
      <c r="G149" s="17"/>
      <c r="H149" s="17"/>
      <c r="I149" s="17"/>
      <c r="J149" s="17"/>
      <c r="K149" s="17"/>
      <c r="L149" s="17"/>
      <c r="M149" s="39"/>
      <c r="N149" s="39"/>
      <c r="O149" s="17"/>
      <c r="P149" s="17"/>
      <c r="Q149" s="17"/>
      <c r="R149" s="17"/>
      <c r="S149" s="17"/>
      <c r="T149" s="17"/>
      <c r="U149" s="17"/>
      <c r="V149" s="17"/>
      <c r="W149" s="17"/>
      <c r="X149" s="17"/>
      <c r="Y149" s="17"/>
      <c r="Z149" s="17"/>
      <c r="AA149" s="17"/>
    </row>
    <row r="150" spans="2:27" x14ac:dyDescent="0.2">
      <c r="B150" s="17"/>
      <c r="C150" s="37" t="str">
        <f t="shared" si="2"/>
        <v>B-</v>
      </c>
      <c r="D150" s="17"/>
      <c r="E150" s="17"/>
      <c r="F150" s="17"/>
      <c r="G150" s="17"/>
      <c r="H150" s="17"/>
      <c r="I150" s="17"/>
      <c r="J150" s="17"/>
      <c r="K150" s="17"/>
      <c r="L150" s="17"/>
      <c r="M150" s="39"/>
      <c r="N150" s="39"/>
      <c r="O150" s="17"/>
      <c r="P150" s="17"/>
      <c r="Q150" s="17"/>
      <c r="R150" s="17"/>
      <c r="S150" s="17"/>
      <c r="T150" s="17"/>
      <c r="U150" s="17"/>
      <c r="V150" s="17"/>
      <c r="W150" s="17"/>
      <c r="X150" s="17"/>
      <c r="Y150" s="17"/>
      <c r="Z150" s="17"/>
      <c r="AA150" s="17"/>
    </row>
    <row r="151" spans="2:27" x14ac:dyDescent="0.2">
      <c r="B151" s="17"/>
      <c r="C151" s="37" t="str">
        <f t="shared" si="2"/>
        <v>B-</v>
      </c>
      <c r="D151" s="17"/>
      <c r="E151" s="17"/>
      <c r="F151" s="17"/>
      <c r="G151" s="17"/>
      <c r="H151" s="17"/>
      <c r="I151" s="17"/>
      <c r="J151" s="17"/>
      <c r="K151" s="17"/>
      <c r="L151" s="17"/>
      <c r="M151" s="39"/>
      <c r="N151" s="39"/>
      <c r="O151" s="17"/>
      <c r="P151" s="17"/>
      <c r="Q151" s="17"/>
      <c r="R151" s="17"/>
      <c r="S151" s="17"/>
      <c r="T151" s="17"/>
      <c r="U151" s="17"/>
      <c r="V151" s="17"/>
      <c r="W151" s="17"/>
      <c r="X151" s="17"/>
      <c r="Y151" s="17"/>
      <c r="Z151" s="17"/>
      <c r="AA151" s="17"/>
    </row>
    <row r="152" spans="2:27" x14ac:dyDescent="0.2">
      <c r="B152" s="17"/>
      <c r="C152" s="37" t="str">
        <f t="shared" si="2"/>
        <v>B-</v>
      </c>
      <c r="D152" s="17"/>
      <c r="E152" s="17"/>
      <c r="F152" s="17"/>
      <c r="G152" s="17"/>
      <c r="H152" s="17"/>
      <c r="I152" s="17"/>
      <c r="J152" s="17"/>
      <c r="K152" s="17"/>
      <c r="L152" s="17"/>
      <c r="M152" s="39"/>
      <c r="N152" s="39"/>
      <c r="O152" s="17"/>
      <c r="P152" s="17"/>
      <c r="Q152" s="17"/>
      <c r="R152" s="17"/>
      <c r="S152" s="17"/>
      <c r="T152" s="17"/>
      <c r="U152" s="17"/>
      <c r="V152" s="17"/>
      <c r="W152" s="17"/>
      <c r="X152" s="17"/>
      <c r="Y152" s="17"/>
      <c r="Z152" s="17"/>
      <c r="AA152" s="17"/>
    </row>
    <row r="153" spans="2:27" x14ac:dyDescent="0.2">
      <c r="B153" s="17"/>
      <c r="C153" s="37" t="str">
        <f t="shared" si="2"/>
        <v>B-</v>
      </c>
      <c r="D153" s="17"/>
      <c r="E153" s="17"/>
      <c r="F153" s="17"/>
      <c r="G153" s="17"/>
      <c r="H153" s="17"/>
      <c r="I153" s="17"/>
      <c r="J153" s="17"/>
      <c r="K153" s="17"/>
      <c r="L153" s="17"/>
      <c r="M153" s="39"/>
      <c r="N153" s="39"/>
      <c r="O153" s="17"/>
      <c r="P153" s="17"/>
      <c r="Q153" s="17"/>
      <c r="R153" s="17"/>
      <c r="S153" s="17"/>
      <c r="T153" s="17"/>
      <c r="U153" s="17"/>
      <c r="V153" s="17"/>
      <c r="W153" s="17"/>
      <c r="X153" s="17"/>
      <c r="Y153" s="17"/>
      <c r="Z153" s="17"/>
      <c r="AA153" s="17"/>
    </row>
    <row r="154" spans="2:27" x14ac:dyDescent="0.2">
      <c r="B154" s="17"/>
      <c r="C154" s="37" t="str">
        <f t="shared" si="2"/>
        <v>B-</v>
      </c>
      <c r="D154" s="17"/>
      <c r="E154" s="17"/>
      <c r="F154" s="17"/>
      <c r="G154" s="17"/>
      <c r="H154" s="17"/>
      <c r="I154" s="17"/>
      <c r="J154" s="17"/>
      <c r="K154" s="17"/>
      <c r="L154" s="17"/>
      <c r="M154" s="39"/>
      <c r="N154" s="39"/>
      <c r="O154" s="17"/>
      <c r="P154" s="17"/>
      <c r="Q154" s="17"/>
      <c r="R154" s="17"/>
      <c r="S154" s="17"/>
      <c r="T154" s="17"/>
      <c r="U154" s="17"/>
      <c r="V154" s="17"/>
      <c r="W154" s="17"/>
      <c r="X154" s="17"/>
      <c r="Y154" s="17"/>
      <c r="Z154" s="17"/>
      <c r="AA154" s="17"/>
    </row>
    <row r="155" spans="2:27" x14ac:dyDescent="0.2">
      <c r="B155" s="17"/>
      <c r="C155" s="37" t="str">
        <f t="shared" si="2"/>
        <v>B-</v>
      </c>
      <c r="D155" s="17"/>
      <c r="E155" s="17"/>
      <c r="F155" s="17"/>
      <c r="G155" s="17"/>
      <c r="H155" s="17"/>
      <c r="I155" s="17"/>
      <c r="J155" s="17"/>
      <c r="K155" s="17"/>
      <c r="L155" s="17"/>
      <c r="M155" s="39"/>
      <c r="N155" s="39"/>
      <c r="O155" s="17"/>
      <c r="P155" s="17"/>
      <c r="Q155" s="17"/>
      <c r="R155" s="17"/>
      <c r="S155" s="17"/>
      <c r="T155" s="17"/>
      <c r="U155" s="17"/>
      <c r="V155" s="17"/>
      <c r="W155" s="17"/>
      <c r="X155" s="17"/>
      <c r="Y155" s="17"/>
      <c r="Z155" s="17"/>
      <c r="AA155" s="17"/>
    </row>
    <row r="156" spans="2:27" x14ac:dyDescent="0.2">
      <c r="B156" s="17"/>
      <c r="C156" s="37" t="str">
        <f t="shared" si="2"/>
        <v>B-</v>
      </c>
      <c r="D156" s="17"/>
      <c r="E156" s="17"/>
      <c r="F156" s="17"/>
      <c r="G156" s="17"/>
      <c r="H156" s="17"/>
      <c r="I156" s="17"/>
      <c r="J156" s="17"/>
      <c r="K156" s="17"/>
      <c r="L156" s="17"/>
      <c r="M156" s="39"/>
      <c r="N156" s="39"/>
      <c r="O156" s="17"/>
      <c r="P156" s="17"/>
      <c r="Q156" s="17"/>
      <c r="R156" s="17"/>
      <c r="S156" s="17"/>
      <c r="T156" s="17"/>
      <c r="U156" s="17"/>
      <c r="V156" s="17"/>
      <c r="W156" s="17"/>
      <c r="X156" s="17"/>
      <c r="Y156" s="17"/>
      <c r="Z156" s="17"/>
      <c r="AA156" s="17"/>
    </row>
    <row r="157" spans="2:27" x14ac:dyDescent="0.2">
      <c r="B157" s="17"/>
      <c r="C157" s="37" t="str">
        <f t="shared" si="2"/>
        <v>B-</v>
      </c>
      <c r="D157" s="17"/>
      <c r="E157" s="17"/>
      <c r="F157" s="17"/>
      <c r="G157" s="17"/>
      <c r="H157" s="17"/>
      <c r="I157" s="17"/>
      <c r="J157" s="17"/>
      <c r="K157" s="17"/>
      <c r="L157" s="17"/>
      <c r="M157" s="39"/>
      <c r="N157" s="39"/>
      <c r="O157" s="17"/>
      <c r="P157" s="17"/>
      <c r="Q157" s="17"/>
      <c r="R157" s="17"/>
      <c r="S157" s="17"/>
      <c r="T157" s="17"/>
      <c r="U157" s="17"/>
      <c r="V157" s="17"/>
      <c r="W157" s="17"/>
      <c r="X157" s="17"/>
      <c r="Y157" s="17"/>
      <c r="Z157" s="17"/>
      <c r="AA157" s="17"/>
    </row>
    <row r="158" spans="2:27" x14ac:dyDescent="0.2">
      <c r="B158" s="17"/>
      <c r="C158" s="37" t="str">
        <f t="shared" si="2"/>
        <v>B-</v>
      </c>
      <c r="D158" s="17"/>
      <c r="E158" s="17"/>
      <c r="F158" s="17"/>
      <c r="G158" s="17"/>
      <c r="H158" s="17"/>
      <c r="I158" s="17"/>
      <c r="J158" s="17"/>
      <c r="K158" s="17"/>
      <c r="L158" s="17"/>
      <c r="M158" s="39"/>
      <c r="N158" s="39"/>
      <c r="O158" s="17"/>
      <c r="P158" s="17"/>
      <c r="Q158" s="17"/>
      <c r="R158" s="17"/>
      <c r="S158" s="17"/>
      <c r="T158" s="17"/>
      <c r="U158" s="17"/>
      <c r="V158" s="17"/>
      <c r="W158" s="17"/>
      <c r="X158" s="17"/>
      <c r="Y158" s="17"/>
      <c r="Z158" s="17"/>
      <c r="AA158" s="17"/>
    </row>
  </sheetData>
  <mergeCells count="5">
    <mergeCell ref="K6:L6"/>
    <mergeCell ref="M6:N6"/>
    <mergeCell ref="O6:U6"/>
    <mergeCell ref="V6:AA6"/>
    <mergeCell ref="B6:J6"/>
  </mergeCells>
  <dataValidations count="2">
    <dataValidation type="list" allowBlank="1" showInputMessage="1" showErrorMessage="1" sqref="G8:G158" xr:uid="{00000000-0002-0000-0300-000000000000}">
      <formula1>Proportional</formula1>
    </dataValidation>
    <dataValidation type="list" showInputMessage="1" showErrorMessage="1" sqref="B8:B158" xr:uid="{00000000-0002-0000-0300-000001000000}">
      <formula1>Sparte</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A2D3EE"/>
  </sheetPr>
  <dimension ref="A1:AA158"/>
  <sheetViews>
    <sheetView showGridLines="0" zoomScale="85" zoomScaleNormal="85" workbookViewId="0"/>
  </sheetViews>
  <sheetFormatPr defaultColWidth="9.140625" defaultRowHeight="12.75" x14ac:dyDescent="0.2"/>
  <cols>
    <col min="1" max="1" width="10" customWidth="1"/>
    <col min="2" max="2" width="11.28515625" customWidth="1"/>
    <col min="4" max="4" width="14" customWidth="1"/>
    <col min="5" max="5" width="18.140625" customWidth="1"/>
    <col min="6" max="6" width="13.7109375" customWidth="1"/>
    <col min="7" max="7" width="26.42578125" customWidth="1"/>
    <col min="8" max="8" width="14.5703125" customWidth="1"/>
    <col min="9" max="10" width="12.42578125" customWidth="1"/>
    <col min="11" max="26" width="15.7109375" customWidth="1"/>
  </cols>
  <sheetData>
    <row r="1" spans="1:27" s="13" customFormat="1" ht="20.100000000000001" customHeight="1" x14ac:dyDescent="0.2">
      <c r="A1" s="33">
        <f ca="1">_xlfn.SHEET()</f>
        <v>5</v>
      </c>
      <c r="B1" s="12" t="s">
        <v>138</v>
      </c>
    </row>
    <row r="2" spans="1:27" x14ac:dyDescent="0.2">
      <c r="B2" t="str">
        <f>Intro_Passive_RI!$D$5</f>
        <v>Muster-Gesellschaft</v>
      </c>
    </row>
    <row r="4" spans="1:27" s="9" customFormat="1" ht="21" customHeight="1" x14ac:dyDescent="0.2">
      <c r="B4" s="26" t="str">
        <f>VLOOKUP("T.05.02",Translation,LanguageNo+1,FALSE)</f>
        <v>Retrospektive Coverages (newly incepted in der SST - Einjahresperiode)</v>
      </c>
      <c r="C4" s="26"/>
      <c r="D4" s="26"/>
      <c r="E4" s="26"/>
      <c r="F4" s="26"/>
      <c r="G4" s="26"/>
      <c r="H4" s="26"/>
      <c r="I4" s="26"/>
      <c r="J4" s="26"/>
      <c r="K4" s="26"/>
      <c r="L4" s="26"/>
      <c r="M4" s="26"/>
      <c r="N4" s="26"/>
      <c r="O4" s="26"/>
      <c r="P4" s="26"/>
      <c r="Q4" s="26"/>
      <c r="R4" s="26"/>
      <c r="S4" s="26"/>
      <c r="T4" s="26"/>
      <c r="U4" s="26"/>
      <c r="V4" s="26"/>
      <c r="W4" s="26"/>
      <c r="X4" s="26"/>
      <c r="Y4" s="26"/>
      <c r="Z4" s="26"/>
      <c r="AA4" s="26"/>
    </row>
    <row r="5" spans="1:27" s="9" customFormat="1" x14ac:dyDescent="0.2">
      <c r="B5" s="27"/>
      <c r="C5" s="27"/>
      <c r="D5" s="27"/>
      <c r="E5" s="27"/>
      <c r="F5" s="27"/>
      <c r="G5" s="27"/>
      <c r="H5" s="27"/>
      <c r="I5" s="27"/>
      <c r="J5" s="27"/>
      <c r="K5" s="27"/>
      <c r="L5" s="27"/>
      <c r="M5" s="27"/>
      <c r="N5" s="27"/>
      <c r="O5" s="27"/>
      <c r="P5" s="27"/>
      <c r="Q5" s="27"/>
      <c r="R5" s="27"/>
      <c r="S5" s="27"/>
      <c r="T5" s="27"/>
      <c r="U5" s="27"/>
      <c r="V5" s="27"/>
      <c r="W5" s="27"/>
      <c r="X5" s="27"/>
      <c r="Y5" s="27"/>
      <c r="Z5" s="27"/>
    </row>
    <row r="6" spans="1:27" s="9" customFormat="1" ht="25.5" customHeight="1" x14ac:dyDescent="0.2">
      <c r="B6" s="78" t="str">
        <f>VLOOKUP("T.03.03",Translation,LanguageNo+1,FALSE)</f>
        <v>Vertragsinformation</v>
      </c>
      <c r="C6" s="79"/>
      <c r="D6" s="79"/>
      <c r="E6" s="79"/>
      <c r="F6" s="79"/>
      <c r="G6" s="79"/>
      <c r="H6" s="79"/>
      <c r="I6" s="79"/>
      <c r="J6" s="80"/>
      <c r="K6" s="77" t="str">
        <f>VLOOKUP("T.03.04",Translation,LanguageNo+1,FALSE)</f>
        <v>Vertragsdauer</v>
      </c>
      <c r="L6" s="77"/>
      <c r="M6" s="81" t="str">
        <f>VLOOKUP("T.05.03",Translation,LanguageNo+1,FALSE)</f>
        <v>Vertragsbedingungen</v>
      </c>
      <c r="N6" s="82"/>
      <c r="O6" s="82"/>
      <c r="P6" s="82"/>
      <c r="Q6" s="82"/>
      <c r="R6" s="82"/>
      <c r="S6" s="82"/>
      <c r="T6" s="76"/>
      <c r="U6" s="81" t="str">
        <f>VLOOKUP("T.03.06",Translation,LanguageNo+1,FALSE)</f>
        <v>Schadenselbstbeteiligung</v>
      </c>
      <c r="V6" s="82"/>
      <c r="W6" s="82"/>
      <c r="X6" s="82"/>
      <c r="Y6" s="82"/>
      <c r="Z6" s="82"/>
      <c r="AA6" s="76"/>
    </row>
    <row r="7" spans="1:27" s="9" customFormat="1" ht="127.5" customHeight="1" x14ac:dyDescent="0.2">
      <c r="B7" s="32" t="str">
        <f>VLOOKUP("T.03.07",Translation,LanguageNo+1,FALSE)</f>
        <v>Sparte</v>
      </c>
      <c r="C7" s="32" t="str">
        <f>VLOOKUP("T.03.08",Translation,LanguageNo+1,FALSE)</f>
        <v>Nummer</v>
      </c>
      <c r="D7" s="29" t="str">
        <f>VLOOKUP("T.03.09",Translation,LanguageNo+1,FALSE)</f>
        <v>Versicherungsbranche</v>
      </c>
      <c r="E7" s="29" t="str">
        <f>VLOOKUP("T.03.10",Translation,LanguageNo+1,FALSE)</f>
        <v>Zugrundeliegendes Exposure (Rückstellungen)</v>
      </c>
      <c r="F7" s="29" t="str">
        <f>VLOOKUP("T.03.11",Translation,LanguageNo+1,FALSE)</f>
        <v>Exposure Volumen in Mio CHF</v>
      </c>
      <c r="G7" s="29" t="str">
        <f>VLOOKUP("T.03.12",Translation,LanguageNo+1,FALSE)</f>
        <v>Vertragsart</v>
      </c>
      <c r="H7" s="29" t="str">
        <f>VLOOKUP("T.03.13",Translation,LanguageNo+1,FALSE)</f>
        <v>Der Vertrag zieht vor dem Vertrag</v>
      </c>
      <c r="I7" s="29" t="str">
        <f>VLOOKUP("T.03.14",Translation,LanguageNo+1,FALSE)</f>
        <v>Zedierter Anteil</v>
      </c>
      <c r="J7" s="29" t="str">
        <f>VLOOKUP("T.03.16",Translation,LanguageNo+1,FALSE)</f>
        <v>Gedeckte Schadenanfalljahre / Zeichnungsjahre</v>
      </c>
      <c r="K7" s="28" t="str">
        <f>VLOOKUP("T.03.17",Translation,LanguageNo+1,FALSE)</f>
        <v>Vertragsbeginn</v>
      </c>
      <c r="L7" s="28" t="str">
        <f>VLOOKUP("T.03.18",Translation,LanguageNo+1,FALSE)</f>
        <v>Vertragsende</v>
      </c>
      <c r="M7" s="29" t="str">
        <f>VLOOKUP("T.05.04",Translation,LanguageNo+1,FALSE)</f>
        <v>Prämienart (r.o.l., Rate, monetär)</v>
      </c>
      <c r="N7" s="29" t="str">
        <f>VLOOKUP("T.05.05",Translation,LanguageNo+1,FALSE)</f>
        <v>Prämie</v>
      </c>
      <c r="O7" s="29" t="str">
        <f>VLOOKUP("T.05.06",Translation,LanguageNo+1,FALSE)</f>
        <v>Brokerage</v>
      </c>
      <c r="P7" s="29" t="str">
        <f>VLOOKUP("T.05.07",Translation,LanguageNo+1,FALSE)</f>
        <v>Gewinnbeteilugung</v>
      </c>
      <c r="Q7" s="29" t="str">
        <f>VLOOKUP("T.05.08",Translation,LanguageNo+1,FALSE)</f>
        <v>Priorität (in Mio. CHF)</v>
      </c>
      <c r="R7" s="29" t="str">
        <f>VLOOKUP("T.05.09",Translation,LanguageNo+1,FALSE)</f>
        <v>Haftungsstrecke (in Mio. CHF)</v>
      </c>
      <c r="S7" s="29" t="str">
        <f>VLOOKUP("T.05.10",Translation,LanguageNo+1,FALSE)</f>
        <v>AAD (annual aggregated deductible in Mio. CHF)</v>
      </c>
      <c r="T7" s="29" t="str">
        <f>VLOOKUP("T.05.11",Translation,LanguageNo+1,FALSE)</f>
        <v>AAL (annual aggregated limit in Mio. CHF)</v>
      </c>
      <c r="U7" s="29" t="str">
        <f>VLOOKUP("T.05.12",Translation,LanguageNo+1,FALSE)</f>
        <v>Zusatzprämie</v>
      </c>
      <c r="V7" s="29" t="str">
        <f>VLOOKUP("T.03.25",Translation,LanguageNo+1,FALSE)</f>
        <v>Selbstbehaltsanteil in % an den Schäden</v>
      </c>
      <c r="W7" s="29" t="str">
        <f>VLOOKUP("T.03.26",Translation,LanguageNo+1,FALSE)</f>
        <v>ab LR</v>
      </c>
      <c r="X7" s="29" t="str">
        <f>VLOOKUP("T.03.25",Translation,LanguageNo+1,FALSE)</f>
        <v>Selbstbehaltsanteil in % an den Schäden</v>
      </c>
      <c r="Y7" s="29" t="str">
        <f>VLOOKUP("T.03.26",Translation,LanguageNo+1,FALSE)</f>
        <v>ab LR</v>
      </c>
      <c r="Z7" s="29" t="str">
        <f>VLOOKUP("T.03.25",Translation,LanguageNo+1,FALSE)</f>
        <v>Selbstbehaltsanteil in % an den Schäden</v>
      </c>
      <c r="AA7" s="29" t="str">
        <f>VLOOKUP("T.03.26",Translation,LanguageNo+1,FALSE)</f>
        <v>ab LR</v>
      </c>
    </row>
    <row r="8" spans="1:27" ht="38.25" x14ac:dyDescent="0.2">
      <c r="A8" s="34" t="s">
        <v>137</v>
      </c>
      <c r="B8" s="35" t="s">
        <v>2</v>
      </c>
      <c r="C8" s="35" t="str">
        <f>"C-" &amp; IF(D8&lt;&gt;"",0,"")</f>
        <v>C-0</v>
      </c>
      <c r="D8" s="18" t="s">
        <v>11</v>
      </c>
      <c r="E8" s="18" t="s">
        <v>37</v>
      </c>
      <c r="F8" s="18">
        <v>250</v>
      </c>
      <c r="G8" s="18" t="s">
        <v>48</v>
      </c>
      <c r="H8" s="18">
        <v>1</v>
      </c>
      <c r="I8" s="60">
        <v>0.9</v>
      </c>
      <c r="J8" s="18" t="s">
        <v>45</v>
      </c>
      <c r="K8" s="38">
        <v>42370</v>
      </c>
      <c r="L8" s="38">
        <v>42735</v>
      </c>
      <c r="M8" s="18" t="s">
        <v>21</v>
      </c>
      <c r="N8" s="18">
        <v>20</v>
      </c>
      <c r="O8" s="18"/>
      <c r="P8" s="18"/>
      <c r="Q8" s="18">
        <v>220</v>
      </c>
      <c r="R8" s="18">
        <v>30</v>
      </c>
      <c r="S8" s="18"/>
      <c r="T8" s="18"/>
      <c r="U8" s="18">
        <v>0</v>
      </c>
      <c r="V8" s="18"/>
      <c r="W8" s="18"/>
      <c r="X8" s="18"/>
      <c r="Y8" s="18"/>
      <c r="Z8" s="18"/>
      <c r="AA8" s="18"/>
    </row>
    <row r="9" spans="1:27" x14ac:dyDescent="0.2">
      <c r="B9" s="17"/>
      <c r="C9" s="36" t="str">
        <f>"C-" &amp;  IF(D9&lt;&gt;"",1,"")</f>
        <v>C-</v>
      </c>
      <c r="D9" s="17"/>
      <c r="E9" s="17"/>
      <c r="F9" s="17"/>
      <c r="G9" s="17"/>
      <c r="H9" s="17"/>
      <c r="I9" s="17"/>
      <c r="J9" s="17"/>
      <c r="K9" s="39"/>
      <c r="L9" s="39"/>
      <c r="M9" s="17"/>
      <c r="N9" s="17"/>
      <c r="O9" s="17"/>
      <c r="P9" s="17"/>
      <c r="Q9" s="17"/>
      <c r="R9" s="17"/>
      <c r="S9" s="17"/>
      <c r="T9" s="17"/>
      <c r="U9" s="17"/>
      <c r="V9" s="17"/>
      <c r="W9" s="17"/>
      <c r="X9" s="17"/>
      <c r="Y9" s="17"/>
      <c r="Z9" s="17"/>
      <c r="AA9" s="17"/>
    </row>
    <row r="10" spans="1:27" x14ac:dyDescent="0.2">
      <c r="B10" s="17"/>
      <c r="C10" s="37" t="str">
        <f>"C-" &amp; IF(D10&lt;&gt;"",C9+1,"")</f>
        <v>C-</v>
      </c>
      <c r="D10" s="17"/>
      <c r="E10" s="17"/>
      <c r="F10" s="17"/>
      <c r="G10" s="17"/>
      <c r="H10" s="17"/>
      <c r="I10" s="17"/>
      <c r="J10" s="17"/>
      <c r="K10" s="39"/>
      <c r="L10" s="39"/>
      <c r="M10" s="17"/>
      <c r="N10" s="17"/>
      <c r="O10" s="17"/>
      <c r="P10" s="17"/>
      <c r="Q10" s="17"/>
      <c r="R10" s="17"/>
      <c r="S10" s="17"/>
      <c r="T10" s="17"/>
      <c r="U10" s="17"/>
      <c r="V10" s="17"/>
      <c r="W10" s="17"/>
      <c r="X10" s="17"/>
      <c r="Y10" s="17"/>
      <c r="Z10" s="17"/>
      <c r="AA10" s="17"/>
    </row>
    <row r="11" spans="1:27" x14ac:dyDescent="0.2">
      <c r="B11" s="17"/>
      <c r="C11" s="37" t="str">
        <f t="shared" ref="C11:C74" si="0">"C-" &amp; IF(D11&lt;&gt;"",C10+1,"")</f>
        <v>C-</v>
      </c>
      <c r="D11" s="17"/>
      <c r="E11" s="17"/>
      <c r="F11" s="17"/>
      <c r="G11" s="17"/>
      <c r="H11" s="17"/>
      <c r="I11" s="17"/>
      <c r="J11" s="17"/>
      <c r="K11" s="39"/>
      <c r="L11" s="39"/>
      <c r="M11" s="17"/>
      <c r="N11" s="17"/>
      <c r="O11" s="17"/>
      <c r="P11" s="17"/>
      <c r="Q11" s="17"/>
      <c r="R11" s="17"/>
      <c r="S11" s="17"/>
      <c r="T11" s="17"/>
      <c r="U11" s="17"/>
      <c r="V11" s="17"/>
      <c r="W11" s="17"/>
      <c r="X11" s="17"/>
      <c r="Y11" s="17"/>
      <c r="Z11" s="17"/>
      <c r="AA11" s="17"/>
    </row>
    <row r="12" spans="1:27" x14ac:dyDescent="0.2">
      <c r="B12" s="17"/>
      <c r="C12" s="37" t="str">
        <f t="shared" si="0"/>
        <v>C-</v>
      </c>
      <c r="D12" s="17"/>
      <c r="E12" s="17"/>
      <c r="F12" s="17"/>
      <c r="G12" s="17"/>
      <c r="H12" s="17"/>
      <c r="I12" s="17"/>
      <c r="J12" s="17"/>
      <c r="K12" s="39"/>
      <c r="L12" s="39"/>
      <c r="M12" s="17"/>
      <c r="N12" s="17"/>
      <c r="O12" s="17"/>
      <c r="P12" s="17"/>
      <c r="Q12" s="17"/>
      <c r="R12" s="17"/>
      <c r="S12" s="17"/>
      <c r="T12" s="17"/>
      <c r="U12" s="17"/>
      <c r="V12" s="17"/>
      <c r="W12" s="17"/>
      <c r="X12" s="17"/>
      <c r="Y12" s="17"/>
      <c r="Z12" s="17"/>
      <c r="AA12" s="17"/>
    </row>
    <row r="13" spans="1:27" x14ac:dyDescent="0.2">
      <c r="B13" s="17"/>
      <c r="C13" s="37" t="str">
        <f t="shared" si="0"/>
        <v>C-</v>
      </c>
      <c r="D13" s="17"/>
      <c r="E13" s="17"/>
      <c r="F13" s="17"/>
      <c r="G13" s="17"/>
      <c r="H13" s="17"/>
      <c r="I13" s="17"/>
      <c r="J13" s="17"/>
      <c r="K13" s="39"/>
      <c r="L13" s="39"/>
      <c r="M13" s="17"/>
      <c r="N13" s="17"/>
      <c r="O13" s="17"/>
      <c r="P13" s="17"/>
      <c r="Q13" s="17"/>
      <c r="R13" s="17"/>
      <c r="S13" s="17"/>
      <c r="T13" s="17"/>
      <c r="U13" s="17"/>
      <c r="V13" s="17"/>
      <c r="W13" s="17"/>
      <c r="X13" s="17"/>
      <c r="Y13" s="17"/>
      <c r="Z13" s="17"/>
      <c r="AA13" s="17"/>
    </row>
    <row r="14" spans="1:27" x14ac:dyDescent="0.2">
      <c r="B14" s="17"/>
      <c r="C14" s="37" t="str">
        <f t="shared" si="0"/>
        <v>C-</v>
      </c>
      <c r="D14" s="17"/>
      <c r="E14" s="17"/>
      <c r="F14" s="17"/>
      <c r="G14" s="17"/>
      <c r="H14" s="17"/>
      <c r="I14" s="17"/>
      <c r="J14" s="17"/>
      <c r="K14" s="39"/>
      <c r="L14" s="39"/>
      <c r="M14" s="17"/>
      <c r="N14" s="17"/>
      <c r="O14" s="17"/>
      <c r="P14" s="17"/>
      <c r="Q14" s="17"/>
      <c r="R14" s="17"/>
      <c r="S14" s="17"/>
      <c r="T14" s="17"/>
      <c r="U14" s="17"/>
      <c r="V14" s="17"/>
      <c r="W14" s="17"/>
      <c r="X14" s="17"/>
      <c r="Y14" s="17"/>
      <c r="Z14" s="17"/>
      <c r="AA14" s="17"/>
    </row>
    <row r="15" spans="1:27" x14ac:dyDescent="0.2">
      <c r="B15" s="17"/>
      <c r="C15" s="37" t="str">
        <f t="shared" si="0"/>
        <v>C-</v>
      </c>
      <c r="D15" s="17"/>
      <c r="E15" s="17"/>
      <c r="F15" s="17"/>
      <c r="G15" s="17"/>
      <c r="H15" s="17"/>
      <c r="I15" s="17"/>
      <c r="J15" s="17"/>
      <c r="K15" s="39"/>
      <c r="L15" s="39"/>
      <c r="M15" s="17"/>
      <c r="N15" s="17"/>
      <c r="O15" s="17"/>
      <c r="P15" s="17"/>
      <c r="Q15" s="17"/>
      <c r="R15" s="17"/>
      <c r="S15" s="17"/>
      <c r="T15" s="17"/>
      <c r="U15" s="17"/>
      <c r="V15" s="17"/>
      <c r="W15" s="17"/>
      <c r="X15" s="17"/>
      <c r="Y15" s="17"/>
      <c r="Z15" s="17"/>
      <c r="AA15" s="17"/>
    </row>
    <row r="16" spans="1:27" x14ac:dyDescent="0.2">
      <c r="B16" s="17"/>
      <c r="C16" s="37" t="str">
        <f t="shared" si="0"/>
        <v>C-</v>
      </c>
      <c r="D16" s="17"/>
      <c r="E16" s="17"/>
      <c r="F16" s="17"/>
      <c r="G16" s="17"/>
      <c r="H16" s="17"/>
      <c r="I16" s="17"/>
      <c r="J16" s="17"/>
      <c r="K16" s="39"/>
      <c r="L16" s="39"/>
      <c r="M16" s="17"/>
      <c r="N16" s="17"/>
      <c r="O16" s="17"/>
      <c r="P16" s="17"/>
      <c r="Q16" s="17"/>
      <c r="R16" s="17"/>
      <c r="S16" s="17"/>
      <c r="T16" s="17"/>
      <c r="U16" s="17"/>
      <c r="V16" s="17"/>
      <c r="W16" s="17"/>
      <c r="X16" s="17"/>
      <c r="Y16" s="17"/>
      <c r="Z16" s="17"/>
      <c r="AA16" s="17"/>
    </row>
    <row r="17" spans="2:27" x14ac:dyDescent="0.2">
      <c r="B17" s="17"/>
      <c r="C17" s="37" t="str">
        <f t="shared" si="0"/>
        <v>C-</v>
      </c>
      <c r="D17" s="17"/>
      <c r="E17" s="17"/>
      <c r="F17" s="17"/>
      <c r="G17" s="17"/>
      <c r="H17" s="17"/>
      <c r="I17" s="17"/>
      <c r="J17" s="17"/>
      <c r="K17" s="39"/>
      <c r="L17" s="39"/>
      <c r="M17" s="17"/>
      <c r="N17" s="17"/>
      <c r="O17" s="17"/>
      <c r="P17" s="17"/>
      <c r="Q17" s="17"/>
      <c r="R17" s="17"/>
      <c r="S17" s="17"/>
      <c r="T17" s="17"/>
      <c r="U17" s="17"/>
      <c r="V17" s="17"/>
      <c r="W17" s="17"/>
      <c r="X17" s="17"/>
      <c r="Y17" s="17"/>
      <c r="Z17" s="17"/>
      <c r="AA17" s="17"/>
    </row>
    <row r="18" spans="2:27" x14ac:dyDescent="0.2">
      <c r="B18" s="17"/>
      <c r="C18" s="37" t="str">
        <f t="shared" si="0"/>
        <v>C-</v>
      </c>
      <c r="D18" s="17"/>
      <c r="E18" s="17"/>
      <c r="F18" s="17"/>
      <c r="G18" s="17"/>
      <c r="H18" s="17"/>
      <c r="I18" s="17"/>
      <c r="J18" s="17"/>
      <c r="K18" s="39"/>
      <c r="L18" s="39"/>
      <c r="M18" s="17"/>
      <c r="N18" s="17"/>
      <c r="O18" s="17"/>
      <c r="P18" s="17"/>
      <c r="Q18" s="17"/>
      <c r="R18" s="17"/>
      <c r="S18" s="17"/>
      <c r="T18" s="17"/>
      <c r="U18" s="17"/>
      <c r="V18" s="17"/>
      <c r="W18" s="17"/>
      <c r="X18" s="17"/>
      <c r="Y18" s="17"/>
      <c r="Z18" s="17"/>
      <c r="AA18" s="17"/>
    </row>
    <row r="19" spans="2:27" x14ac:dyDescent="0.2">
      <c r="B19" s="17"/>
      <c r="C19" s="37" t="str">
        <f t="shared" si="0"/>
        <v>C-</v>
      </c>
      <c r="D19" s="17"/>
      <c r="E19" s="17"/>
      <c r="F19" s="17"/>
      <c r="G19" s="17"/>
      <c r="H19" s="17"/>
      <c r="I19" s="17"/>
      <c r="J19" s="17"/>
      <c r="K19" s="39"/>
      <c r="L19" s="39"/>
      <c r="M19" s="17"/>
      <c r="N19" s="17"/>
      <c r="O19" s="17"/>
      <c r="P19" s="17"/>
      <c r="Q19" s="17"/>
      <c r="R19" s="17"/>
      <c r="S19" s="17"/>
      <c r="T19" s="17"/>
      <c r="U19" s="17"/>
      <c r="V19" s="17"/>
      <c r="W19" s="17"/>
      <c r="X19" s="17"/>
      <c r="Y19" s="17"/>
      <c r="Z19" s="17"/>
      <c r="AA19" s="17"/>
    </row>
    <row r="20" spans="2:27" x14ac:dyDescent="0.2">
      <c r="B20" s="17"/>
      <c r="C20" s="37" t="str">
        <f t="shared" si="0"/>
        <v>C-</v>
      </c>
      <c r="D20" s="17"/>
      <c r="E20" s="17"/>
      <c r="F20" s="17"/>
      <c r="G20" s="17"/>
      <c r="H20" s="17"/>
      <c r="I20" s="17"/>
      <c r="J20" s="17"/>
      <c r="K20" s="39"/>
      <c r="L20" s="39"/>
      <c r="M20" s="17"/>
      <c r="N20" s="17"/>
      <c r="O20" s="17"/>
      <c r="P20" s="17"/>
      <c r="Q20" s="17"/>
      <c r="R20" s="17"/>
      <c r="S20" s="17"/>
      <c r="T20" s="17"/>
      <c r="U20" s="17"/>
      <c r="V20" s="17"/>
      <c r="W20" s="17"/>
      <c r="X20" s="17"/>
      <c r="Y20" s="17"/>
      <c r="Z20" s="17"/>
      <c r="AA20" s="17"/>
    </row>
    <row r="21" spans="2:27" x14ac:dyDescent="0.2">
      <c r="B21" s="17"/>
      <c r="C21" s="37" t="str">
        <f t="shared" si="0"/>
        <v>C-</v>
      </c>
      <c r="D21" s="17"/>
      <c r="E21" s="17"/>
      <c r="F21" s="17"/>
      <c r="G21" s="17"/>
      <c r="H21" s="17"/>
      <c r="I21" s="17"/>
      <c r="J21" s="17"/>
      <c r="K21" s="39"/>
      <c r="L21" s="39"/>
      <c r="M21" s="17"/>
      <c r="N21" s="17"/>
      <c r="O21" s="17"/>
      <c r="P21" s="17"/>
      <c r="Q21" s="17"/>
      <c r="R21" s="17"/>
      <c r="S21" s="17"/>
      <c r="T21" s="17"/>
      <c r="U21" s="17"/>
      <c r="V21" s="17"/>
      <c r="W21" s="17"/>
      <c r="X21" s="17"/>
      <c r="Y21" s="17"/>
      <c r="Z21" s="17"/>
      <c r="AA21" s="17"/>
    </row>
    <row r="22" spans="2:27" x14ac:dyDescent="0.2">
      <c r="B22" s="17"/>
      <c r="C22" s="37" t="str">
        <f t="shared" si="0"/>
        <v>C-</v>
      </c>
      <c r="D22" s="17"/>
      <c r="E22" s="17"/>
      <c r="F22" s="17"/>
      <c r="G22" s="17"/>
      <c r="H22" s="17"/>
      <c r="I22" s="17"/>
      <c r="J22" s="17"/>
      <c r="K22" s="39"/>
      <c r="L22" s="39"/>
      <c r="M22" s="17"/>
      <c r="N22" s="17"/>
      <c r="O22" s="17"/>
      <c r="P22" s="17"/>
      <c r="Q22" s="17"/>
      <c r="R22" s="17"/>
      <c r="S22" s="17"/>
      <c r="T22" s="17"/>
      <c r="U22" s="17"/>
      <c r="V22" s="17"/>
      <c r="W22" s="17"/>
      <c r="X22" s="17"/>
      <c r="Y22" s="17"/>
      <c r="Z22" s="17"/>
      <c r="AA22" s="17"/>
    </row>
    <row r="23" spans="2:27" x14ac:dyDescent="0.2">
      <c r="B23" s="17"/>
      <c r="C23" s="37" t="str">
        <f t="shared" si="0"/>
        <v>C-</v>
      </c>
      <c r="D23" s="17"/>
      <c r="E23" s="17"/>
      <c r="F23" s="17"/>
      <c r="G23" s="17"/>
      <c r="H23" s="17"/>
      <c r="I23" s="17"/>
      <c r="J23" s="17"/>
      <c r="K23" s="39"/>
      <c r="L23" s="39"/>
      <c r="M23" s="17"/>
      <c r="N23" s="17"/>
      <c r="O23" s="17"/>
      <c r="P23" s="17"/>
      <c r="Q23" s="17"/>
      <c r="R23" s="17"/>
      <c r="S23" s="17"/>
      <c r="T23" s="17"/>
      <c r="U23" s="17"/>
      <c r="V23" s="17"/>
      <c r="W23" s="17"/>
      <c r="X23" s="17"/>
      <c r="Y23" s="17"/>
      <c r="Z23" s="17"/>
      <c r="AA23" s="17"/>
    </row>
    <row r="24" spans="2:27" x14ac:dyDescent="0.2">
      <c r="B24" s="17"/>
      <c r="C24" s="37" t="str">
        <f t="shared" si="0"/>
        <v>C-</v>
      </c>
      <c r="D24" s="17"/>
      <c r="E24" s="17"/>
      <c r="F24" s="17"/>
      <c r="G24" s="17"/>
      <c r="H24" s="17"/>
      <c r="I24" s="17"/>
      <c r="J24" s="17"/>
      <c r="K24" s="39"/>
      <c r="L24" s="39"/>
      <c r="M24" s="17"/>
      <c r="N24" s="17"/>
      <c r="O24" s="17"/>
      <c r="P24" s="17"/>
      <c r="Q24" s="17"/>
      <c r="R24" s="17"/>
      <c r="S24" s="17"/>
      <c r="T24" s="17"/>
      <c r="U24" s="17"/>
      <c r="V24" s="17"/>
      <c r="W24" s="17"/>
      <c r="X24" s="17"/>
      <c r="Y24" s="17"/>
      <c r="Z24" s="17"/>
      <c r="AA24" s="17"/>
    </row>
    <row r="25" spans="2:27" x14ac:dyDescent="0.2">
      <c r="B25" s="17"/>
      <c r="C25" s="37" t="str">
        <f t="shared" si="0"/>
        <v>C-</v>
      </c>
      <c r="D25" s="17"/>
      <c r="E25" s="17"/>
      <c r="F25" s="17"/>
      <c r="G25" s="17"/>
      <c r="H25" s="17"/>
      <c r="I25" s="17"/>
      <c r="J25" s="17"/>
      <c r="K25" s="39"/>
      <c r="L25" s="39"/>
      <c r="M25" s="17"/>
      <c r="N25" s="17"/>
      <c r="O25" s="17"/>
      <c r="P25" s="17"/>
      <c r="Q25" s="17"/>
      <c r="R25" s="17"/>
      <c r="S25" s="17"/>
      <c r="T25" s="17"/>
      <c r="U25" s="17"/>
      <c r="V25" s="17"/>
      <c r="W25" s="17"/>
      <c r="X25" s="17"/>
      <c r="Y25" s="17"/>
      <c r="Z25" s="17"/>
      <c r="AA25" s="17"/>
    </row>
    <row r="26" spans="2:27" x14ac:dyDescent="0.2">
      <c r="B26" s="17"/>
      <c r="C26" s="37" t="str">
        <f t="shared" si="0"/>
        <v>C-</v>
      </c>
      <c r="D26" s="17"/>
      <c r="E26" s="17"/>
      <c r="F26" s="17"/>
      <c r="G26" s="17"/>
      <c r="H26" s="17"/>
      <c r="I26" s="17"/>
      <c r="J26" s="17"/>
      <c r="K26" s="39"/>
      <c r="L26" s="39"/>
      <c r="M26" s="17"/>
      <c r="N26" s="17"/>
      <c r="O26" s="17"/>
      <c r="P26" s="17"/>
      <c r="Q26" s="17"/>
      <c r="R26" s="17"/>
      <c r="S26" s="17"/>
      <c r="T26" s="17"/>
      <c r="U26" s="17"/>
      <c r="V26" s="17"/>
      <c r="W26" s="17"/>
      <c r="X26" s="17"/>
      <c r="Y26" s="17"/>
      <c r="Z26" s="17"/>
      <c r="AA26" s="17"/>
    </row>
    <row r="27" spans="2:27" x14ac:dyDescent="0.2">
      <c r="B27" s="17"/>
      <c r="C27" s="37" t="str">
        <f t="shared" si="0"/>
        <v>C-</v>
      </c>
      <c r="D27" s="17"/>
      <c r="E27" s="17"/>
      <c r="F27" s="17"/>
      <c r="G27" s="17"/>
      <c r="H27" s="17"/>
      <c r="I27" s="17"/>
      <c r="J27" s="17"/>
      <c r="K27" s="39"/>
      <c r="L27" s="39"/>
      <c r="M27" s="17"/>
      <c r="N27" s="17"/>
      <c r="O27" s="17"/>
      <c r="P27" s="17"/>
      <c r="Q27" s="17"/>
      <c r="R27" s="17"/>
      <c r="S27" s="17"/>
      <c r="T27" s="17"/>
      <c r="U27" s="17"/>
      <c r="V27" s="17"/>
      <c r="W27" s="17"/>
      <c r="X27" s="17"/>
      <c r="Y27" s="17"/>
      <c r="Z27" s="17"/>
      <c r="AA27" s="17"/>
    </row>
    <row r="28" spans="2:27" x14ac:dyDescent="0.2">
      <c r="B28" s="17"/>
      <c r="C28" s="37" t="str">
        <f t="shared" si="0"/>
        <v>C-</v>
      </c>
      <c r="D28" s="17"/>
      <c r="E28" s="17"/>
      <c r="F28" s="17"/>
      <c r="G28" s="17"/>
      <c r="H28" s="17"/>
      <c r="I28" s="17"/>
      <c r="J28" s="17"/>
      <c r="K28" s="39"/>
      <c r="L28" s="39"/>
      <c r="M28" s="17"/>
      <c r="N28" s="17"/>
      <c r="O28" s="17"/>
      <c r="P28" s="17"/>
      <c r="Q28" s="17"/>
      <c r="R28" s="17"/>
      <c r="S28" s="17"/>
      <c r="T28" s="17"/>
      <c r="U28" s="17"/>
      <c r="V28" s="17"/>
      <c r="W28" s="17"/>
      <c r="X28" s="17"/>
      <c r="Y28" s="17"/>
      <c r="Z28" s="17"/>
      <c r="AA28" s="17"/>
    </row>
    <row r="29" spans="2:27" x14ac:dyDescent="0.2">
      <c r="B29" s="17"/>
      <c r="C29" s="37" t="str">
        <f t="shared" si="0"/>
        <v>C-</v>
      </c>
      <c r="D29" s="17"/>
      <c r="E29" s="17"/>
      <c r="F29" s="17"/>
      <c r="G29" s="17"/>
      <c r="H29" s="17"/>
      <c r="I29" s="17"/>
      <c r="J29" s="17"/>
      <c r="K29" s="39"/>
      <c r="L29" s="39"/>
      <c r="M29" s="17"/>
      <c r="N29" s="17"/>
      <c r="O29" s="17"/>
      <c r="P29" s="17"/>
      <c r="Q29" s="17"/>
      <c r="R29" s="17"/>
      <c r="S29" s="17"/>
      <c r="T29" s="17"/>
      <c r="U29" s="17"/>
      <c r="V29" s="17"/>
      <c r="W29" s="17"/>
      <c r="X29" s="17"/>
      <c r="Y29" s="17"/>
      <c r="Z29" s="17"/>
      <c r="AA29" s="17"/>
    </row>
    <row r="30" spans="2:27" x14ac:dyDescent="0.2">
      <c r="B30" s="17"/>
      <c r="C30" s="37" t="str">
        <f t="shared" si="0"/>
        <v>C-</v>
      </c>
      <c r="D30" s="17"/>
      <c r="E30" s="17"/>
      <c r="F30" s="17"/>
      <c r="G30" s="17"/>
      <c r="H30" s="17"/>
      <c r="I30" s="17"/>
      <c r="J30" s="17"/>
      <c r="K30" s="39"/>
      <c r="L30" s="39"/>
      <c r="M30" s="17"/>
      <c r="N30" s="17"/>
      <c r="O30" s="17"/>
      <c r="P30" s="17"/>
      <c r="Q30" s="17"/>
      <c r="R30" s="17"/>
      <c r="S30" s="17"/>
      <c r="T30" s="17"/>
      <c r="U30" s="17"/>
      <c r="V30" s="17"/>
      <c r="W30" s="17"/>
      <c r="X30" s="17"/>
      <c r="Y30" s="17"/>
      <c r="Z30" s="17"/>
      <c r="AA30" s="17"/>
    </row>
    <row r="31" spans="2:27" x14ac:dyDescent="0.2">
      <c r="B31" s="17"/>
      <c r="C31" s="37" t="str">
        <f t="shared" si="0"/>
        <v>C-</v>
      </c>
      <c r="D31" s="17"/>
      <c r="E31" s="17"/>
      <c r="F31" s="17"/>
      <c r="G31" s="17"/>
      <c r="H31" s="17"/>
      <c r="I31" s="17"/>
      <c r="J31" s="17"/>
      <c r="K31" s="39"/>
      <c r="L31" s="39"/>
      <c r="M31" s="17"/>
      <c r="N31" s="17"/>
      <c r="O31" s="17"/>
      <c r="P31" s="17"/>
      <c r="Q31" s="17"/>
      <c r="R31" s="17"/>
      <c r="S31" s="17"/>
      <c r="T31" s="17"/>
      <c r="U31" s="17"/>
      <c r="V31" s="17"/>
      <c r="W31" s="17"/>
      <c r="X31" s="17"/>
      <c r="Y31" s="17"/>
      <c r="Z31" s="17"/>
      <c r="AA31" s="17"/>
    </row>
    <row r="32" spans="2:27" x14ac:dyDescent="0.2">
      <c r="B32" s="17"/>
      <c r="C32" s="37" t="str">
        <f t="shared" si="0"/>
        <v>C-</v>
      </c>
      <c r="D32" s="17"/>
      <c r="E32" s="17"/>
      <c r="F32" s="17"/>
      <c r="G32" s="17"/>
      <c r="H32" s="17"/>
      <c r="I32" s="17"/>
      <c r="J32" s="17"/>
      <c r="K32" s="39"/>
      <c r="L32" s="39"/>
      <c r="M32" s="17"/>
      <c r="N32" s="17"/>
      <c r="O32" s="17"/>
      <c r="P32" s="17"/>
      <c r="Q32" s="17"/>
      <c r="R32" s="17"/>
      <c r="S32" s="17"/>
      <c r="T32" s="17"/>
      <c r="U32" s="17"/>
      <c r="V32" s="17"/>
      <c r="W32" s="17"/>
      <c r="X32" s="17"/>
      <c r="Y32" s="17"/>
      <c r="Z32" s="17"/>
      <c r="AA32" s="17"/>
    </row>
    <row r="33" spans="2:27" x14ac:dyDescent="0.2">
      <c r="B33" s="17"/>
      <c r="C33" s="37" t="str">
        <f t="shared" si="0"/>
        <v>C-</v>
      </c>
      <c r="D33" s="17"/>
      <c r="E33" s="17"/>
      <c r="F33" s="17"/>
      <c r="G33" s="17"/>
      <c r="H33" s="17"/>
      <c r="I33" s="17"/>
      <c r="J33" s="17"/>
      <c r="K33" s="39"/>
      <c r="L33" s="39"/>
      <c r="M33" s="17"/>
      <c r="N33" s="17"/>
      <c r="O33" s="17"/>
      <c r="P33" s="17"/>
      <c r="Q33" s="17"/>
      <c r="R33" s="17"/>
      <c r="S33" s="17"/>
      <c r="T33" s="17"/>
      <c r="U33" s="17"/>
      <c r="V33" s="17"/>
      <c r="W33" s="17"/>
      <c r="X33" s="17"/>
      <c r="Y33" s="17"/>
      <c r="Z33" s="17"/>
      <c r="AA33" s="17"/>
    </row>
    <row r="34" spans="2:27" x14ac:dyDescent="0.2">
      <c r="B34" s="17"/>
      <c r="C34" s="37" t="str">
        <f t="shared" si="0"/>
        <v>C-</v>
      </c>
      <c r="D34" s="17"/>
      <c r="E34" s="17"/>
      <c r="F34" s="17"/>
      <c r="G34" s="17"/>
      <c r="H34" s="17"/>
      <c r="I34" s="17"/>
      <c r="J34" s="17"/>
      <c r="K34" s="39"/>
      <c r="L34" s="39"/>
      <c r="M34" s="17"/>
      <c r="N34" s="17"/>
      <c r="O34" s="17"/>
      <c r="P34" s="17"/>
      <c r="Q34" s="17"/>
      <c r="R34" s="17"/>
      <c r="S34" s="17"/>
      <c r="T34" s="17"/>
      <c r="U34" s="17"/>
      <c r="V34" s="17"/>
      <c r="W34" s="17"/>
      <c r="X34" s="17"/>
      <c r="Y34" s="17"/>
      <c r="Z34" s="17"/>
      <c r="AA34" s="17"/>
    </row>
    <row r="35" spans="2:27" x14ac:dyDescent="0.2">
      <c r="B35" s="17"/>
      <c r="C35" s="37" t="str">
        <f t="shared" si="0"/>
        <v>C-</v>
      </c>
      <c r="D35" s="17"/>
      <c r="E35" s="17"/>
      <c r="F35" s="17"/>
      <c r="G35" s="17"/>
      <c r="H35" s="17"/>
      <c r="I35" s="17"/>
      <c r="J35" s="17"/>
      <c r="K35" s="39"/>
      <c r="L35" s="39"/>
      <c r="M35" s="17"/>
      <c r="N35" s="17"/>
      <c r="O35" s="17"/>
      <c r="P35" s="17"/>
      <c r="Q35" s="17"/>
      <c r="R35" s="17"/>
      <c r="S35" s="17"/>
      <c r="T35" s="17"/>
      <c r="U35" s="17"/>
      <c r="V35" s="17"/>
      <c r="W35" s="17"/>
      <c r="X35" s="17"/>
      <c r="Y35" s="17"/>
      <c r="Z35" s="17"/>
      <c r="AA35" s="17"/>
    </row>
    <row r="36" spans="2:27" x14ac:dyDescent="0.2">
      <c r="B36" s="17"/>
      <c r="C36" s="37" t="str">
        <f t="shared" si="0"/>
        <v>C-</v>
      </c>
      <c r="D36" s="17"/>
      <c r="E36" s="17"/>
      <c r="F36" s="17"/>
      <c r="G36" s="17"/>
      <c r="H36" s="17"/>
      <c r="I36" s="17"/>
      <c r="J36" s="17"/>
      <c r="K36" s="39"/>
      <c r="L36" s="39"/>
      <c r="M36" s="17"/>
      <c r="N36" s="17"/>
      <c r="O36" s="17"/>
      <c r="P36" s="17"/>
      <c r="Q36" s="17"/>
      <c r="R36" s="17"/>
      <c r="S36" s="17"/>
      <c r="T36" s="17"/>
      <c r="U36" s="17"/>
      <c r="V36" s="17"/>
      <c r="W36" s="17"/>
      <c r="X36" s="17"/>
      <c r="Y36" s="17"/>
      <c r="Z36" s="17"/>
      <c r="AA36" s="17"/>
    </row>
    <row r="37" spans="2:27" x14ac:dyDescent="0.2">
      <c r="B37" s="17"/>
      <c r="C37" s="37" t="str">
        <f t="shared" si="0"/>
        <v>C-</v>
      </c>
      <c r="D37" s="17"/>
      <c r="E37" s="17"/>
      <c r="F37" s="17"/>
      <c r="G37" s="17"/>
      <c r="H37" s="17"/>
      <c r="I37" s="17"/>
      <c r="J37" s="17"/>
      <c r="K37" s="39"/>
      <c r="L37" s="39"/>
      <c r="M37" s="17"/>
      <c r="N37" s="17"/>
      <c r="O37" s="17"/>
      <c r="P37" s="17"/>
      <c r="Q37" s="17"/>
      <c r="R37" s="17"/>
      <c r="S37" s="17"/>
      <c r="T37" s="17"/>
      <c r="U37" s="17"/>
      <c r="V37" s="17"/>
      <c r="W37" s="17"/>
      <c r="X37" s="17"/>
      <c r="Y37" s="17"/>
      <c r="Z37" s="17"/>
      <c r="AA37" s="17"/>
    </row>
    <row r="38" spans="2:27" x14ac:dyDescent="0.2">
      <c r="B38" s="17"/>
      <c r="C38" s="37" t="str">
        <f t="shared" si="0"/>
        <v>C-</v>
      </c>
      <c r="D38" s="17"/>
      <c r="E38" s="17"/>
      <c r="F38" s="17"/>
      <c r="G38" s="17"/>
      <c r="H38" s="17"/>
      <c r="I38" s="17"/>
      <c r="J38" s="17"/>
      <c r="K38" s="39"/>
      <c r="L38" s="39"/>
      <c r="M38" s="17"/>
      <c r="N38" s="17"/>
      <c r="O38" s="17"/>
      <c r="P38" s="17"/>
      <c r="Q38" s="17"/>
      <c r="R38" s="17"/>
      <c r="S38" s="17"/>
      <c r="T38" s="17"/>
      <c r="U38" s="17"/>
      <c r="V38" s="17"/>
      <c r="W38" s="17"/>
      <c r="X38" s="17"/>
      <c r="Y38" s="17"/>
      <c r="Z38" s="17"/>
      <c r="AA38" s="17"/>
    </row>
    <row r="39" spans="2:27" x14ac:dyDescent="0.2">
      <c r="B39" s="17"/>
      <c r="C39" s="37" t="str">
        <f t="shared" si="0"/>
        <v>C-</v>
      </c>
      <c r="D39" s="17"/>
      <c r="E39" s="17"/>
      <c r="F39" s="17"/>
      <c r="G39" s="17"/>
      <c r="H39" s="17"/>
      <c r="I39" s="17"/>
      <c r="J39" s="17"/>
      <c r="K39" s="39"/>
      <c r="L39" s="39"/>
      <c r="M39" s="17"/>
      <c r="N39" s="17"/>
      <c r="O39" s="17"/>
      <c r="P39" s="17"/>
      <c r="Q39" s="17"/>
      <c r="R39" s="17"/>
      <c r="S39" s="17"/>
      <c r="T39" s="17"/>
      <c r="U39" s="17"/>
      <c r="V39" s="17"/>
      <c r="W39" s="17"/>
      <c r="X39" s="17"/>
      <c r="Y39" s="17"/>
      <c r="Z39" s="17"/>
      <c r="AA39" s="17"/>
    </row>
    <row r="40" spans="2:27" x14ac:dyDescent="0.2">
      <c r="B40" s="17"/>
      <c r="C40" s="37" t="str">
        <f t="shared" si="0"/>
        <v>C-</v>
      </c>
      <c r="D40" s="17"/>
      <c r="E40" s="17"/>
      <c r="F40" s="17"/>
      <c r="G40" s="17"/>
      <c r="H40" s="17"/>
      <c r="I40" s="17"/>
      <c r="J40" s="17"/>
      <c r="K40" s="39"/>
      <c r="L40" s="39"/>
      <c r="M40" s="17"/>
      <c r="N40" s="17"/>
      <c r="O40" s="17"/>
      <c r="P40" s="17"/>
      <c r="Q40" s="17"/>
      <c r="R40" s="17"/>
      <c r="S40" s="17"/>
      <c r="T40" s="17"/>
      <c r="U40" s="17"/>
      <c r="V40" s="17"/>
      <c r="W40" s="17"/>
      <c r="X40" s="17"/>
      <c r="Y40" s="17"/>
      <c r="Z40" s="17"/>
      <c r="AA40" s="17"/>
    </row>
    <row r="41" spans="2:27" x14ac:dyDescent="0.2">
      <c r="B41" s="17"/>
      <c r="C41" s="37" t="str">
        <f t="shared" si="0"/>
        <v>C-</v>
      </c>
      <c r="D41" s="17"/>
      <c r="E41" s="17"/>
      <c r="F41" s="17"/>
      <c r="G41" s="17"/>
      <c r="H41" s="17"/>
      <c r="I41" s="17"/>
      <c r="J41" s="17"/>
      <c r="K41" s="39"/>
      <c r="L41" s="39"/>
      <c r="M41" s="17"/>
      <c r="N41" s="17"/>
      <c r="O41" s="17"/>
      <c r="P41" s="17"/>
      <c r="Q41" s="17"/>
      <c r="R41" s="17"/>
      <c r="S41" s="17"/>
      <c r="T41" s="17"/>
      <c r="U41" s="17"/>
      <c r="V41" s="17"/>
      <c r="W41" s="17"/>
      <c r="X41" s="17"/>
      <c r="Y41" s="17"/>
      <c r="Z41" s="17"/>
      <c r="AA41" s="17"/>
    </row>
    <row r="42" spans="2:27" x14ac:dyDescent="0.2">
      <c r="B42" s="17"/>
      <c r="C42" s="37" t="str">
        <f t="shared" si="0"/>
        <v>C-</v>
      </c>
      <c r="D42" s="17"/>
      <c r="E42" s="17"/>
      <c r="F42" s="17"/>
      <c r="G42" s="17"/>
      <c r="H42" s="17"/>
      <c r="I42" s="17"/>
      <c r="J42" s="17"/>
      <c r="K42" s="39"/>
      <c r="L42" s="39"/>
      <c r="M42" s="17"/>
      <c r="N42" s="17"/>
      <c r="O42" s="17"/>
      <c r="P42" s="17"/>
      <c r="Q42" s="17"/>
      <c r="R42" s="17"/>
      <c r="S42" s="17"/>
      <c r="T42" s="17"/>
      <c r="U42" s="17"/>
      <c r="V42" s="17"/>
      <c r="W42" s="17"/>
      <c r="X42" s="17"/>
      <c r="Y42" s="17"/>
      <c r="Z42" s="17"/>
      <c r="AA42" s="17"/>
    </row>
    <row r="43" spans="2:27" x14ac:dyDescent="0.2">
      <c r="B43" s="17"/>
      <c r="C43" s="37" t="str">
        <f t="shared" si="0"/>
        <v>C-</v>
      </c>
      <c r="D43" s="17"/>
      <c r="E43" s="17"/>
      <c r="F43" s="17"/>
      <c r="G43" s="17"/>
      <c r="H43" s="17"/>
      <c r="I43" s="17"/>
      <c r="J43" s="17"/>
      <c r="K43" s="39"/>
      <c r="L43" s="39"/>
      <c r="M43" s="17"/>
      <c r="N43" s="17"/>
      <c r="O43" s="17"/>
      <c r="P43" s="17"/>
      <c r="Q43" s="17"/>
      <c r="R43" s="17"/>
      <c r="S43" s="17"/>
      <c r="T43" s="17"/>
      <c r="U43" s="17"/>
      <c r="V43" s="17"/>
      <c r="W43" s="17"/>
      <c r="X43" s="17"/>
      <c r="Y43" s="17"/>
      <c r="Z43" s="17"/>
      <c r="AA43" s="17"/>
    </row>
    <row r="44" spans="2:27" x14ac:dyDescent="0.2">
      <c r="B44" s="17"/>
      <c r="C44" s="37" t="str">
        <f t="shared" si="0"/>
        <v>C-</v>
      </c>
      <c r="D44" s="17"/>
      <c r="E44" s="17"/>
      <c r="F44" s="17"/>
      <c r="G44" s="17"/>
      <c r="H44" s="17"/>
      <c r="I44" s="17"/>
      <c r="J44" s="17"/>
      <c r="K44" s="39"/>
      <c r="L44" s="39"/>
      <c r="M44" s="17"/>
      <c r="N44" s="17"/>
      <c r="O44" s="17"/>
      <c r="P44" s="17"/>
      <c r="Q44" s="17"/>
      <c r="R44" s="17"/>
      <c r="S44" s="17"/>
      <c r="T44" s="17"/>
      <c r="U44" s="17"/>
      <c r="V44" s="17"/>
      <c r="W44" s="17"/>
      <c r="X44" s="17"/>
      <c r="Y44" s="17"/>
      <c r="Z44" s="17"/>
      <c r="AA44" s="17"/>
    </row>
    <row r="45" spans="2:27" x14ac:dyDescent="0.2">
      <c r="B45" s="17"/>
      <c r="C45" s="37" t="str">
        <f t="shared" si="0"/>
        <v>C-</v>
      </c>
      <c r="D45" s="17"/>
      <c r="E45" s="17"/>
      <c r="F45" s="17"/>
      <c r="G45" s="17"/>
      <c r="H45" s="17"/>
      <c r="I45" s="17"/>
      <c r="J45" s="17"/>
      <c r="K45" s="39"/>
      <c r="L45" s="39"/>
      <c r="M45" s="17"/>
      <c r="N45" s="17"/>
      <c r="O45" s="17"/>
      <c r="P45" s="17"/>
      <c r="Q45" s="17"/>
      <c r="R45" s="17"/>
      <c r="S45" s="17"/>
      <c r="T45" s="17"/>
      <c r="U45" s="17"/>
      <c r="V45" s="17"/>
      <c r="W45" s="17"/>
      <c r="X45" s="17"/>
      <c r="Y45" s="17"/>
      <c r="Z45" s="17"/>
      <c r="AA45" s="17"/>
    </row>
    <row r="46" spans="2:27" x14ac:dyDescent="0.2">
      <c r="B46" s="17"/>
      <c r="C46" s="37" t="str">
        <f t="shared" si="0"/>
        <v>C-</v>
      </c>
      <c r="D46" s="17"/>
      <c r="E46" s="17"/>
      <c r="F46" s="17"/>
      <c r="G46" s="17"/>
      <c r="H46" s="17"/>
      <c r="I46" s="17"/>
      <c r="J46" s="17"/>
      <c r="K46" s="39"/>
      <c r="L46" s="39"/>
      <c r="M46" s="17"/>
      <c r="N46" s="17"/>
      <c r="O46" s="17"/>
      <c r="P46" s="17"/>
      <c r="Q46" s="17"/>
      <c r="R46" s="17"/>
      <c r="S46" s="17"/>
      <c r="T46" s="17"/>
      <c r="U46" s="17"/>
      <c r="V46" s="17"/>
      <c r="W46" s="17"/>
      <c r="X46" s="17"/>
      <c r="Y46" s="17"/>
      <c r="Z46" s="17"/>
      <c r="AA46" s="17"/>
    </row>
    <row r="47" spans="2:27" x14ac:dyDescent="0.2">
      <c r="B47" s="17"/>
      <c r="C47" s="37" t="str">
        <f t="shared" si="0"/>
        <v>C-</v>
      </c>
      <c r="D47" s="17"/>
      <c r="E47" s="17"/>
      <c r="F47" s="17"/>
      <c r="G47" s="17"/>
      <c r="H47" s="17"/>
      <c r="I47" s="17"/>
      <c r="J47" s="17"/>
      <c r="K47" s="39"/>
      <c r="L47" s="39"/>
      <c r="M47" s="17"/>
      <c r="N47" s="17"/>
      <c r="O47" s="17"/>
      <c r="P47" s="17"/>
      <c r="Q47" s="17"/>
      <c r="R47" s="17"/>
      <c r="S47" s="17"/>
      <c r="T47" s="17"/>
      <c r="U47" s="17"/>
      <c r="V47" s="17"/>
      <c r="W47" s="17"/>
      <c r="X47" s="17"/>
      <c r="Y47" s="17"/>
      <c r="Z47" s="17"/>
      <c r="AA47" s="17"/>
    </row>
    <row r="48" spans="2:27" x14ac:dyDescent="0.2">
      <c r="B48" s="17"/>
      <c r="C48" s="37" t="str">
        <f t="shared" si="0"/>
        <v>C-</v>
      </c>
      <c r="D48" s="17"/>
      <c r="E48" s="17"/>
      <c r="F48" s="17"/>
      <c r="G48" s="17"/>
      <c r="H48" s="17"/>
      <c r="I48" s="17"/>
      <c r="J48" s="17"/>
      <c r="K48" s="39"/>
      <c r="L48" s="39"/>
      <c r="M48" s="17"/>
      <c r="N48" s="17"/>
      <c r="O48" s="17"/>
      <c r="P48" s="17"/>
      <c r="Q48" s="17"/>
      <c r="R48" s="17"/>
      <c r="S48" s="17"/>
      <c r="T48" s="17"/>
      <c r="U48" s="17"/>
      <c r="V48" s="17"/>
      <c r="W48" s="17"/>
      <c r="X48" s="17"/>
      <c r="Y48" s="17"/>
      <c r="Z48" s="17"/>
      <c r="AA48" s="17"/>
    </row>
    <row r="49" spans="2:27" x14ac:dyDescent="0.2">
      <c r="B49" s="17"/>
      <c r="C49" s="37" t="str">
        <f t="shared" si="0"/>
        <v>C-</v>
      </c>
      <c r="D49" s="17"/>
      <c r="E49" s="17"/>
      <c r="F49" s="17"/>
      <c r="G49" s="17"/>
      <c r="H49" s="17"/>
      <c r="I49" s="17"/>
      <c r="J49" s="17"/>
      <c r="K49" s="39"/>
      <c r="L49" s="39"/>
      <c r="M49" s="17"/>
      <c r="N49" s="17"/>
      <c r="O49" s="17"/>
      <c r="P49" s="17"/>
      <c r="Q49" s="17"/>
      <c r="R49" s="17"/>
      <c r="S49" s="17"/>
      <c r="T49" s="17"/>
      <c r="U49" s="17"/>
      <c r="V49" s="17"/>
      <c r="W49" s="17"/>
      <c r="X49" s="17"/>
      <c r="Y49" s="17"/>
      <c r="Z49" s="17"/>
      <c r="AA49" s="17"/>
    </row>
    <row r="50" spans="2:27" x14ac:dyDescent="0.2">
      <c r="B50" s="17"/>
      <c r="C50" s="37" t="str">
        <f t="shared" si="0"/>
        <v>C-</v>
      </c>
      <c r="D50" s="17"/>
      <c r="E50" s="17"/>
      <c r="F50" s="17"/>
      <c r="G50" s="17"/>
      <c r="H50" s="17"/>
      <c r="I50" s="17"/>
      <c r="J50" s="17"/>
      <c r="K50" s="39"/>
      <c r="L50" s="39"/>
      <c r="M50" s="17"/>
      <c r="N50" s="17"/>
      <c r="O50" s="17"/>
      <c r="P50" s="17"/>
      <c r="Q50" s="17"/>
      <c r="R50" s="17"/>
      <c r="S50" s="17"/>
      <c r="T50" s="17"/>
      <c r="U50" s="17"/>
      <c r="V50" s="17"/>
      <c r="W50" s="17"/>
      <c r="X50" s="17"/>
      <c r="Y50" s="17"/>
      <c r="Z50" s="17"/>
      <c r="AA50" s="17"/>
    </row>
    <row r="51" spans="2:27" x14ac:dyDescent="0.2">
      <c r="B51" s="17"/>
      <c r="C51" s="37" t="str">
        <f t="shared" si="0"/>
        <v>C-</v>
      </c>
      <c r="D51" s="17"/>
      <c r="E51" s="17"/>
      <c r="F51" s="17"/>
      <c r="G51" s="17"/>
      <c r="H51" s="17"/>
      <c r="I51" s="17"/>
      <c r="J51" s="17"/>
      <c r="K51" s="39"/>
      <c r="L51" s="39"/>
      <c r="M51" s="17"/>
      <c r="N51" s="17"/>
      <c r="O51" s="17"/>
      <c r="P51" s="17"/>
      <c r="Q51" s="17"/>
      <c r="R51" s="17"/>
      <c r="S51" s="17"/>
      <c r="T51" s="17"/>
      <c r="U51" s="17"/>
      <c r="V51" s="17"/>
      <c r="W51" s="17"/>
      <c r="X51" s="17"/>
      <c r="Y51" s="17"/>
      <c r="Z51" s="17"/>
      <c r="AA51" s="17"/>
    </row>
    <row r="52" spans="2:27" x14ac:dyDescent="0.2">
      <c r="B52" s="17"/>
      <c r="C52" s="37" t="str">
        <f t="shared" si="0"/>
        <v>C-</v>
      </c>
      <c r="D52" s="17"/>
      <c r="E52" s="17"/>
      <c r="F52" s="17"/>
      <c r="G52" s="17"/>
      <c r="H52" s="17"/>
      <c r="I52" s="17"/>
      <c r="J52" s="17"/>
      <c r="K52" s="39"/>
      <c r="L52" s="39"/>
      <c r="M52" s="17"/>
      <c r="N52" s="17"/>
      <c r="O52" s="17"/>
      <c r="P52" s="17"/>
      <c r="Q52" s="17"/>
      <c r="R52" s="17"/>
      <c r="S52" s="17"/>
      <c r="T52" s="17"/>
      <c r="U52" s="17"/>
      <c r="V52" s="17"/>
      <c r="W52" s="17"/>
      <c r="X52" s="17"/>
      <c r="Y52" s="17"/>
      <c r="Z52" s="17"/>
      <c r="AA52" s="17"/>
    </row>
    <row r="53" spans="2:27" x14ac:dyDescent="0.2">
      <c r="B53" s="17"/>
      <c r="C53" s="37" t="str">
        <f t="shared" si="0"/>
        <v>C-</v>
      </c>
      <c r="D53" s="17"/>
      <c r="E53" s="17"/>
      <c r="F53" s="17"/>
      <c r="G53" s="17"/>
      <c r="H53" s="17"/>
      <c r="I53" s="17"/>
      <c r="J53" s="17"/>
      <c r="K53" s="39"/>
      <c r="L53" s="39"/>
      <c r="M53" s="17"/>
      <c r="N53" s="17"/>
      <c r="O53" s="17"/>
      <c r="P53" s="17"/>
      <c r="Q53" s="17"/>
      <c r="R53" s="17"/>
      <c r="S53" s="17"/>
      <c r="T53" s="17"/>
      <c r="U53" s="17"/>
      <c r="V53" s="17"/>
      <c r="W53" s="17"/>
      <c r="X53" s="17"/>
      <c r="Y53" s="17"/>
      <c r="Z53" s="17"/>
      <c r="AA53" s="17"/>
    </row>
    <row r="54" spans="2:27" x14ac:dyDescent="0.2">
      <c r="B54" s="17"/>
      <c r="C54" s="37" t="str">
        <f t="shared" si="0"/>
        <v>C-</v>
      </c>
      <c r="D54" s="17"/>
      <c r="E54" s="17"/>
      <c r="F54" s="17"/>
      <c r="G54" s="17"/>
      <c r="H54" s="17"/>
      <c r="I54" s="17"/>
      <c r="J54" s="17"/>
      <c r="K54" s="39"/>
      <c r="L54" s="39"/>
      <c r="M54" s="17"/>
      <c r="N54" s="17"/>
      <c r="O54" s="17"/>
      <c r="P54" s="17"/>
      <c r="Q54" s="17"/>
      <c r="R54" s="17"/>
      <c r="S54" s="17"/>
      <c r="T54" s="17"/>
      <c r="U54" s="17"/>
      <c r="V54" s="17"/>
      <c r="W54" s="17"/>
      <c r="X54" s="17"/>
      <c r="Y54" s="17"/>
      <c r="Z54" s="17"/>
      <c r="AA54" s="17"/>
    </row>
    <row r="55" spans="2:27" x14ac:dyDescent="0.2">
      <c r="B55" s="17"/>
      <c r="C55" s="37" t="str">
        <f t="shared" si="0"/>
        <v>C-</v>
      </c>
      <c r="D55" s="17"/>
      <c r="E55" s="17"/>
      <c r="F55" s="17"/>
      <c r="G55" s="17"/>
      <c r="H55" s="17"/>
      <c r="I55" s="17"/>
      <c r="J55" s="17"/>
      <c r="K55" s="39"/>
      <c r="L55" s="39"/>
      <c r="M55" s="17"/>
      <c r="N55" s="17"/>
      <c r="O55" s="17"/>
      <c r="P55" s="17"/>
      <c r="Q55" s="17"/>
      <c r="R55" s="17"/>
      <c r="S55" s="17"/>
      <c r="T55" s="17"/>
      <c r="U55" s="17"/>
      <c r="V55" s="17"/>
      <c r="W55" s="17"/>
      <c r="X55" s="17"/>
      <c r="Y55" s="17"/>
      <c r="Z55" s="17"/>
      <c r="AA55" s="17"/>
    </row>
    <row r="56" spans="2:27" x14ac:dyDescent="0.2">
      <c r="B56" s="17"/>
      <c r="C56" s="37" t="str">
        <f t="shared" si="0"/>
        <v>C-</v>
      </c>
      <c r="D56" s="17"/>
      <c r="E56" s="17"/>
      <c r="F56" s="17"/>
      <c r="G56" s="17"/>
      <c r="H56" s="17"/>
      <c r="I56" s="17"/>
      <c r="J56" s="17"/>
      <c r="K56" s="39"/>
      <c r="L56" s="39"/>
      <c r="M56" s="17"/>
      <c r="N56" s="17"/>
      <c r="O56" s="17"/>
      <c r="P56" s="17"/>
      <c r="Q56" s="17"/>
      <c r="R56" s="17"/>
      <c r="S56" s="17"/>
      <c r="T56" s="17"/>
      <c r="U56" s="17"/>
      <c r="V56" s="17"/>
      <c r="W56" s="17"/>
      <c r="X56" s="17"/>
      <c r="Y56" s="17"/>
      <c r="Z56" s="17"/>
      <c r="AA56" s="17"/>
    </row>
    <row r="57" spans="2:27" x14ac:dyDescent="0.2">
      <c r="B57" s="17"/>
      <c r="C57" s="37" t="str">
        <f t="shared" si="0"/>
        <v>C-</v>
      </c>
      <c r="D57" s="17"/>
      <c r="E57" s="17"/>
      <c r="F57" s="17"/>
      <c r="G57" s="17"/>
      <c r="H57" s="17"/>
      <c r="I57" s="17"/>
      <c r="J57" s="17"/>
      <c r="K57" s="39"/>
      <c r="L57" s="39"/>
      <c r="M57" s="17"/>
      <c r="N57" s="17"/>
      <c r="O57" s="17"/>
      <c r="P57" s="17"/>
      <c r="Q57" s="17"/>
      <c r="R57" s="17"/>
      <c r="S57" s="17"/>
      <c r="T57" s="17"/>
      <c r="U57" s="17"/>
      <c r="V57" s="17"/>
      <c r="W57" s="17"/>
      <c r="X57" s="17"/>
      <c r="Y57" s="17"/>
      <c r="Z57" s="17"/>
      <c r="AA57" s="17"/>
    </row>
    <row r="58" spans="2:27" x14ac:dyDescent="0.2">
      <c r="B58" s="17"/>
      <c r="C58" s="37" t="str">
        <f t="shared" si="0"/>
        <v>C-</v>
      </c>
      <c r="D58" s="17"/>
      <c r="E58" s="17"/>
      <c r="F58" s="17"/>
      <c r="G58" s="17"/>
      <c r="H58" s="17"/>
      <c r="I58" s="17"/>
      <c r="J58" s="17"/>
      <c r="K58" s="39"/>
      <c r="L58" s="39"/>
      <c r="M58" s="17"/>
      <c r="N58" s="17"/>
      <c r="O58" s="17"/>
      <c r="P58" s="17"/>
      <c r="Q58" s="17"/>
      <c r="R58" s="17"/>
      <c r="S58" s="17"/>
      <c r="T58" s="17"/>
      <c r="U58" s="17"/>
      <c r="V58" s="17"/>
      <c r="W58" s="17"/>
      <c r="X58" s="17"/>
      <c r="Y58" s="17"/>
      <c r="Z58" s="17"/>
      <c r="AA58" s="17"/>
    </row>
    <row r="59" spans="2:27" x14ac:dyDescent="0.2">
      <c r="B59" s="17"/>
      <c r="C59" s="37" t="str">
        <f t="shared" si="0"/>
        <v>C-</v>
      </c>
      <c r="D59" s="17"/>
      <c r="E59" s="17"/>
      <c r="F59" s="17"/>
      <c r="G59" s="17"/>
      <c r="H59" s="17"/>
      <c r="I59" s="17"/>
      <c r="J59" s="17"/>
      <c r="K59" s="39"/>
      <c r="L59" s="39"/>
      <c r="M59" s="17"/>
      <c r="N59" s="17"/>
      <c r="O59" s="17"/>
      <c r="P59" s="17"/>
      <c r="Q59" s="17"/>
      <c r="R59" s="17"/>
      <c r="S59" s="17"/>
      <c r="T59" s="17"/>
      <c r="U59" s="17"/>
      <c r="V59" s="17"/>
      <c r="W59" s="17"/>
      <c r="X59" s="17"/>
      <c r="Y59" s="17"/>
      <c r="Z59" s="17"/>
      <c r="AA59" s="17"/>
    </row>
    <row r="60" spans="2:27" x14ac:dyDescent="0.2">
      <c r="B60" s="17"/>
      <c r="C60" s="37" t="str">
        <f t="shared" si="0"/>
        <v>C-</v>
      </c>
      <c r="D60" s="17"/>
      <c r="E60" s="17"/>
      <c r="F60" s="17"/>
      <c r="G60" s="17"/>
      <c r="H60" s="17"/>
      <c r="I60" s="17"/>
      <c r="J60" s="17"/>
      <c r="K60" s="39"/>
      <c r="L60" s="39"/>
      <c r="M60" s="17"/>
      <c r="N60" s="17"/>
      <c r="O60" s="17"/>
      <c r="P60" s="17"/>
      <c r="Q60" s="17"/>
      <c r="R60" s="17"/>
      <c r="S60" s="17"/>
      <c r="T60" s="17"/>
      <c r="U60" s="17"/>
      <c r="V60" s="17"/>
      <c r="W60" s="17"/>
      <c r="X60" s="17"/>
      <c r="Y60" s="17"/>
      <c r="Z60" s="17"/>
      <c r="AA60" s="17"/>
    </row>
    <row r="61" spans="2:27" x14ac:dyDescent="0.2">
      <c r="B61" s="17"/>
      <c r="C61" s="37" t="str">
        <f t="shared" si="0"/>
        <v>C-</v>
      </c>
      <c r="D61" s="17"/>
      <c r="E61" s="17"/>
      <c r="F61" s="17"/>
      <c r="G61" s="17"/>
      <c r="H61" s="17"/>
      <c r="I61" s="17"/>
      <c r="J61" s="17"/>
      <c r="K61" s="39"/>
      <c r="L61" s="39"/>
      <c r="M61" s="17"/>
      <c r="N61" s="17"/>
      <c r="O61" s="17"/>
      <c r="P61" s="17"/>
      <c r="Q61" s="17"/>
      <c r="R61" s="17"/>
      <c r="S61" s="17"/>
      <c r="T61" s="17"/>
      <c r="U61" s="17"/>
      <c r="V61" s="17"/>
      <c r="W61" s="17"/>
      <c r="X61" s="17"/>
      <c r="Y61" s="17"/>
      <c r="Z61" s="17"/>
      <c r="AA61" s="17"/>
    </row>
    <row r="62" spans="2:27" x14ac:dyDescent="0.2">
      <c r="B62" s="17"/>
      <c r="C62" s="37" t="str">
        <f t="shared" si="0"/>
        <v>C-</v>
      </c>
      <c r="D62" s="17"/>
      <c r="E62" s="17"/>
      <c r="F62" s="17"/>
      <c r="G62" s="17"/>
      <c r="H62" s="17"/>
      <c r="I62" s="17"/>
      <c r="J62" s="17"/>
      <c r="K62" s="39"/>
      <c r="L62" s="39"/>
      <c r="M62" s="17"/>
      <c r="N62" s="17"/>
      <c r="O62" s="17"/>
      <c r="P62" s="17"/>
      <c r="Q62" s="17"/>
      <c r="R62" s="17"/>
      <c r="S62" s="17"/>
      <c r="T62" s="17"/>
      <c r="U62" s="17"/>
      <c r="V62" s="17"/>
      <c r="W62" s="17"/>
      <c r="X62" s="17"/>
      <c r="Y62" s="17"/>
      <c r="Z62" s="17"/>
      <c r="AA62" s="17"/>
    </row>
    <row r="63" spans="2:27" x14ac:dyDescent="0.2">
      <c r="B63" s="17"/>
      <c r="C63" s="37" t="str">
        <f t="shared" si="0"/>
        <v>C-</v>
      </c>
      <c r="D63" s="17"/>
      <c r="E63" s="17"/>
      <c r="F63" s="17"/>
      <c r="G63" s="17"/>
      <c r="H63" s="17"/>
      <c r="I63" s="17"/>
      <c r="J63" s="17"/>
      <c r="K63" s="39"/>
      <c r="L63" s="39"/>
      <c r="M63" s="17"/>
      <c r="N63" s="17"/>
      <c r="O63" s="17"/>
      <c r="P63" s="17"/>
      <c r="Q63" s="17"/>
      <c r="R63" s="17"/>
      <c r="S63" s="17"/>
      <c r="T63" s="17"/>
      <c r="U63" s="17"/>
      <c r="V63" s="17"/>
      <c r="W63" s="17"/>
      <c r="X63" s="17"/>
      <c r="Y63" s="17"/>
      <c r="Z63" s="17"/>
      <c r="AA63" s="17"/>
    </row>
    <row r="64" spans="2:27" x14ac:dyDescent="0.2">
      <c r="B64" s="17"/>
      <c r="C64" s="37" t="str">
        <f t="shared" si="0"/>
        <v>C-</v>
      </c>
      <c r="D64" s="17"/>
      <c r="E64" s="17"/>
      <c r="F64" s="17"/>
      <c r="G64" s="17"/>
      <c r="H64" s="17"/>
      <c r="I64" s="17"/>
      <c r="J64" s="17"/>
      <c r="K64" s="39"/>
      <c r="L64" s="39"/>
      <c r="M64" s="17"/>
      <c r="N64" s="17"/>
      <c r="O64" s="17"/>
      <c r="P64" s="17"/>
      <c r="Q64" s="17"/>
      <c r="R64" s="17"/>
      <c r="S64" s="17"/>
      <c r="T64" s="17"/>
      <c r="U64" s="17"/>
      <c r="V64" s="17"/>
      <c r="W64" s="17"/>
      <c r="X64" s="17"/>
      <c r="Y64" s="17"/>
      <c r="Z64" s="17"/>
      <c r="AA64" s="17"/>
    </row>
    <row r="65" spans="2:27" x14ac:dyDescent="0.2">
      <c r="B65" s="17"/>
      <c r="C65" s="37" t="str">
        <f t="shared" si="0"/>
        <v>C-</v>
      </c>
      <c r="D65" s="17"/>
      <c r="E65" s="17"/>
      <c r="F65" s="17"/>
      <c r="G65" s="17"/>
      <c r="H65" s="17"/>
      <c r="I65" s="17"/>
      <c r="J65" s="17"/>
      <c r="K65" s="39"/>
      <c r="L65" s="39"/>
      <c r="M65" s="17"/>
      <c r="N65" s="17"/>
      <c r="O65" s="17"/>
      <c r="P65" s="17"/>
      <c r="Q65" s="17"/>
      <c r="R65" s="17"/>
      <c r="S65" s="17"/>
      <c r="T65" s="17"/>
      <c r="U65" s="17"/>
      <c r="V65" s="17"/>
      <c r="W65" s="17"/>
      <c r="X65" s="17"/>
      <c r="Y65" s="17"/>
      <c r="Z65" s="17"/>
      <c r="AA65" s="17"/>
    </row>
    <row r="66" spans="2:27" x14ac:dyDescent="0.2">
      <c r="B66" s="17"/>
      <c r="C66" s="37" t="str">
        <f t="shared" si="0"/>
        <v>C-</v>
      </c>
      <c r="D66" s="17"/>
      <c r="E66" s="17"/>
      <c r="F66" s="17"/>
      <c r="G66" s="17"/>
      <c r="H66" s="17"/>
      <c r="I66" s="17"/>
      <c r="J66" s="17"/>
      <c r="K66" s="39"/>
      <c r="L66" s="39"/>
      <c r="M66" s="17"/>
      <c r="N66" s="17"/>
      <c r="O66" s="17"/>
      <c r="P66" s="17"/>
      <c r="Q66" s="17"/>
      <c r="R66" s="17"/>
      <c r="S66" s="17"/>
      <c r="T66" s="17"/>
      <c r="U66" s="17"/>
      <c r="V66" s="17"/>
      <c r="W66" s="17"/>
      <c r="X66" s="17"/>
      <c r="Y66" s="17"/>
      <c r="Z66" s="17"/>
      <c r="AA66" s="17"/>
    </row>
    <row r="67" spans="2:27" x14ac:dyDescent="0.2">
      <c r="B67" s="17"/>
      <c r="C67" s="37" t="str">
        <f t="shared" si="0"/>
        <v>C-</v>
      </c>
      <c r="D67" s="17"/>
      <c r="E67" s="17"/>
      <c r="F67" s="17"/>
      <c r="G67" s="17"/>
      <c r="H67" s="17"/>
      <c r="I67" s="17"/>
      <c r="J67" s="17"/>
      <c r="K67" s="39"/>
      <c r="L67" s="39"/>
      <c r="M67" s="17"/>
      <c r="N67" s="17"/>
      <c r="O67" s="17"/>
      <c r="P67" s="17"/>
      <c r="Q67" s="17"/>
      <c r="R67" s="17"/>
      <c r="S67" s="17"/>
      <c r="T67" s="17"/>
      <c r="U67" s="17"/>
      <c r="V67" s="17"/>
      <c r="W67" s="17"/>
      <c r="X67" s="17"/>
      <c r="Y67" s="17"/>
      <c r="Z67" s="17"/>
      <c r="AA67" s="17"/>
    </row>
    <row r="68" spans="2:27" x14ac:dyDescent="0.2">
      <c r="B68" s="17"/>
      <c r="C68" s="37" t="str">
        <f t="shared" si="0"/>
        <v>C-</v>
      </c>
      <c r="D68" s="17"/>
      <c r="E68" s="17"/>
      <c r="F68" s="17"/>
      <c r="G68" s="17"/>
      <c r="H68" s="17"/>
      <c r="I68" s="17"/>
      <c r="J68" s="17"/>
      <c r="K68" s="39"/>
      <c r="L68" s="39"/>
      <c r="M68" s="17"/>
      <c r="N68" s="17"/>
      <c r="O68" s="17"/>
      <c r="P68" s="17"/>
      <c r="Q68" s="17"/>
      <c r="R68" s="17"/>
      <c r="S68" s="17"/>
      <c r="T68" s="17"/>
      <c r="U68" s="17"/>
      <c r="V68" s="17"/>
      <c r="W68" s="17"/>
      <c r="X68" s="17"/>
      <c r="Y68" s="17"/>
      <c r="Z68" s="17"/>
      <c r="AA68" s="17"/>
    </row>
    <row r="69" spans="2:27" x14ac:dyDescent="0.2">
      <c r="B69" s="17"/>
      <c r="C69" s="37" t="str">
        <f t="shared" si="0"/>
        <v>C-</v>
      </c>
      <c r="D69" s="17"/>
      <c r="E69" s="17"/>
      <c r="F69" s="17"/>
      <c r="G69" s="17"/>
      <c r="H69" s="17"/>
      <c r="I69" s="17"/>
      <c r="J69" s="17"/>
      <c r="K69" s="39"/>
      <c r="L69" s="39"/>
      <c r="M69" s="17"/>
      <c r="N69" s="17"/>
      <c r="O69" s="17"/>
      <c r="P69" s="17"/>
      <c r="Q69" s="17"/>
      <c r="R69" s="17"/>
      <c r="S69" s="17"/>
      <c r="T69" s="17"/>
      <c r="U69" s="17"/>
      <c r="V69" s="17"/>
      <c r="W69" s="17"/>
      <c r="X69" s="17"/>
      <c r="Y69" s="17"/>
      <c r="Z69" s="17"/>
      <c r="AA69" s="17"/>
    </row>
    <row r="70" spans="2:27" x14ac:dyDescent="0.2">
      <c r="B70" s="17"/>
      <c r="C70" s="37" t="str">
        <f t="shared" si="0"/>
        <v>C-</v>
      </c>
      <c r="D70" s="17"/>
      <c r="E70" s="17"/>
      <c r="F70" s="17"/>
      <c r="G70" s="17"/>
      <c r="H70" s="17"/>
      <c r="I70" s="17"/>
      <c r="J70" s="17"/>
      <c r="K70" s="39"/>
      <c r="L70" s="39"/>
      <c r="M70" s="17"/>
      <c r="N70" s="17"/>
      <c r="O70" s="17"/>
      <c r="P70" s="17"/>
      <c r="Q70" s="17"/>
      <c r="R70" s="17"/>
      <c r="S70" s="17"/>
      <c r="T70" s="17"/>
      <c r="U70" s="17"/>
      <c r="V70" s="17"/>
      <c r="W70" s="17"/>
      <c r="X70" s="17"/>
      <c r="Y70" s="17"/>
      <c r="Z70" s="17"/>
      <c r="AA70" s="17"/>
    </row>
    <row r="71" spans="2:27" x14ac:dyDescent="0.2">
      <c r="B71" s="17"/>
      <c r="C71" s="37" t="str">
        <f t="shared" si="0"/>
        <v>C-</v>
      </c>
      <c r="D71" s="17"/>
      <c r="E71" s="17"/>
      <c r="F71" s="17"/>
      <c r="G71" s="17"/>
      <c r="H71" s="17"/>
      <c r="I71" s="17"/>
      <c r="J71" s="17"/>
      <c r="K71" s="39"/>
      <c r="L71" s="39"/>
      <c r="M71" s="17"/>
      <c r="N71" s="17"/>
      <c r="O71" s="17"/>
      <c r="P71" s="17"/>
      <c r="Q71" s="17"/>
      <c r="R71" s="17"/>
      <c r="S71" s="17"/>
      <c r="T71" s="17"/>
      <c r="U71" s="17"/>
      <c r="V71" s="17"/>
      <c r="W71" s="17"/>
      <c r="X71" s="17"/>
      <c r="Y71" s="17"/>
      <c r="Z71" s="17"/>
      <c r="AA71" s="17"/>
    </row>
    <row r="72" spans="2:27" x14ac:dyDescent="0.2">
      <c r="B72" s="17"/>
      <c r="C72" s="37" t="str">
        <f t="shared" si="0"/>
        <v>C-</v>
      </c>
      <c r="D72" s="17"/>
      <c r="E72" s="17"/>
      <c r="F72" s="17"/>
      <c r="G72" s="17"/>
      <c r="H72" s="17"/>
      <c r="I72" s="17"/>
      <c r="J72" s="17"/>
      <c r="K72" s="39"/>
      <c r="L72" s="39"/>
      <c r="M72" s="17"/>
      <c r="N72" s="17"/>
      <c r="O72" s="17"/>
      <c r="P72" s="17"/>
      <c r="Q72" s="17"/>
      <c r="R72" s="17"/>
      <c r="S72" s="17"/>
      <c r="T72" s="17"/>
      <c r="U72" s="17"/>
      <c r="V72" s="17"/>
      <c r="W72" s="17"/>
      <c r="X72" s="17"/>
      <c r="Y72" s="17"/>
      <c r="Z72" s="17"/>
      <c r="AA72" s="17"/>
    </row>
    <row r="73" spans="2:27" x14ac:dyDescent="0.2">
      <c r="B73" s="17"/>
      <c r="C73" s="37" t="str">
        <f t="shared" si="0"/>
        <v>C-</v>
      </c>
      <c r="D73" s="17"/>
      <c r="E73" s="17"/>
      <c r="F73" s="17"/>
      <c r="G73" s="17"/>
      <c r="H73" s="17"/>
      <c r="I73" s="17"/>
      <c r="J73" s="17"/>
      <c r="K73" s="39"/>
      <c r="L73" s="39"/>
      <c r="M73" s="17"/>
      <c r="N73" s="17"/>
      <c r="O73" s="17"/>
      <c r="P73" s="17"/>
      <c r="Q73" s="17"/>
      <c r="R73" s="17"/>
      <c r="S73" s="17"/>
      <c r="T73" s="17"/>
      <c r="U73" s="17"/>
      <c r="V73" s="17"/>
      <c r="W73" s="17"/>
      <c r="X73" s="17"/>
      <c r="Y73" s="17"/>
      <c r="Z73" s="17"/>
      <c r="AA73" s="17"/>
    </row>
    <row r="74" spans="2:27" x14ac:dyDescent="0.2">
      <c r="B74" s="17"/>
      <c r="C74" s="37" t="str">
        <f t="shared" si="0"/>
        <v>C-</v>
      </c>
      <c r="D74" s="17"/>
      <c r="E74" s="17"/>
      <c r="F74" s="17"/>
      <c r="G74" s="17"/>
      <c r="H74" s="17"/>
      <c r="I74" s="17"/>
      <c r="J74" s="17"/>
      <c r="K74" s="39"/>
      <c r="L74" s="39"/>
      <c r="M74" s="17"/>
      <c r="N74" s="17"/>
      <c r="O74" s="17"/>
      <c r="P74" s="17"/>
      <c r="Q74" s="17"/>
      <c r="R74" s="17"/>
      <c r="S74" s="17"/>
      <c r="T74" s="17"/>
      <c r="U74" s="17"/>
      <c r="V74" s="17"/>
      <c r="W74" s="17"/>
      <c r="X74" s="17"/>
      <c r="Y74" s="17"/>
      <c r="Z74" s="17"/>
      <c r="AA74" s="17"/>
    </row>
    <row r="75" spans="2:27" x14ac:dyDescent="0.2">
      <c r="B75" s="17"/>
      <c r="C75" s="37" t="str">
        <f t="shared" ref="C75:C138" si="1">"C-" &amp; IF(D75&lt;&gt;"",C74+1,"")</f>
        <v>C-</v>
      </c>
      <c r="D75" s="17"/>
      <c r="E75" s="17"/>
      <c r="F75" s="17"/>
      <c r="G75" s="17"/>
      <c r="H75" s="17"/>
      <c r="I75" s="17"/>
      <c r="J75" s="17"/>
      <c r="K75" s="39"/>
      <c r="L75" s="39"/>
      <c r="M75" s="17"/>
      <c r="N75" s="17"/>
      <c r="O75" s="17"/>
      <c r="P75" s="17"/>
      <c r="Q75" s="17"/>
      <c r="R75" s="17"/>
      <c r="S75" s="17"/>
      <c r="T75" s="17"/>
      <c r="U75" s="17"/>
      <c r="V75" s="17"/>
      <c r="W75" s="17"/>
      <c r="X75" s="17"/>
      <c r="Y75" s="17"/>
      <c r="Z75" s="17"/>
      <c r="AA75" s="17"/>
    </row>
    <row r="76" spans="2:27" x14ac:dyDescent="0.2">
      <c r="B76" s="17"/>
      <c r="C76" s="37" t="str">
        <f t="shared" si="1"/>
        <v>C-</v>
      </c>
      <c r="D76" s="17"/>
      <c r="E76" s="17"/>
      <c r="F76" s="17"/>
      <c r="G76" s="17"/>
      <c r="H76" s="17"/>
      <c r="I76" s="17"/>
      <c r="J76" s="17"/>
      <c r="K76" s="39"/>
      <c r="L76" s="39"/>
      <c r="M76" s="17"/>
      <c r="N76" s="17"/>
      <c r="O76" s="17"/>
      <c r="P76" s="17"/>
      <c r="Q76" s="17"/>
      <c r="R76" s="17"/>
      <c r="S76" s="17"/>
      <c r="T76" s="17"/>
      <c r="U76" s="17"/>
      <c r="V76" s="17"/>
      <c r="W76" s="17"/>
      <c r="X76" s="17"/>
      <c r="Y76" s="17"/>
      <c r="Z76" s="17"/>
      <c r="AA76" s="17"/>
    </row>
    <row r="77" spans="2:27" x14ac:dyDescent="0.2">
      <c r="B77" s="17"/>
      <c r="C77" s="37" t="str">
        <f t="shared" si="1"/>
        <v>C-</v>
      </c>
      <c r="D77" s="17"/>
      <c r="E77" s="17"/>
      <c r="F77" s="17"/>
      <c r="G77" s="17"/>
      <c r="H77" s="17"/>
      <c r="I77" s="17"/>
      <c r="J77" s="17"/>
      <c r="K77" s="39"/>
      <c r="L77" s="39"/>
      <c r="M77" s="17"/>
      <c r="N77" s="17"/>
      <c r="O77" s="17"/>
      <c r="P77" s="17"/>
      <c r="Q77" s="17"/>
      <c r="R77" s="17"/>
      <c r="S77" s="17"/>
      <c r="T77" s="17"/>
      <c r="U77" s="17"/>
      <c r="V77" s="17"/>
      <c r="W77" s="17"/>
      <c r="X77" s="17"/>
      <c r="Y77" s="17"/>
      <c r="Z77" s="17"/>
      <c r="AA77" s="17"/>
    </row>
    <row r="78" spans="2:27" x14ac:dyDescent="0.2">
      <c r="B78" s="17"/>
      <c r="C78" s="37" t="str">
        <f t="shared" si="1"/>
        <v>C-</v>
      </c>
      <c r="D78" s="17"/>
      <c r="E78" s="17"/>
      <c r="F78" s="17"/>
      <c r="G78" s="17"/>
      <c r="H78" s="17"/>
      <c r="I78" s="17"/>
      <c r="J78" s="17"/>
      <c r="K78" s="39"/>
      <c r="L78" s="39"/>
      <c r="M78" s="17"/>
      <c r="N78" s="17"/>
      <c r="O78" s="17"/>
      <c r="P78" s="17"/>
      <c r="Q78" s="17"/>
      <c r="R78" s="17"/>
      <c r="S78" s="17"/>
      <c r="T78" s="17"/>
      <c r="U78" s="17"/>
      <c r="V78" s="17"/>
      <c r="W78" s="17"/>
      <c r="X78" s="17"/>
      <c r="Y78" s="17"/>
      <c r="Z78" s="17"/>
      <c r="AA78" s="17"/>
    </row>
    <row r="79" spans="2:27" x14ac:dyDescent="0.2">
      <c r="B79" s="17"/>
      <c r="C79" s="37" t="str">
        <f t="shared" si="1"/>
        <v>C-</v>
      </c>
      <c r="D79" s="17"/>
      <c r="E79" s="17"/>
      <c r="F79" s="17"/>
      <c r="G79" s="17"/>
      <c r="H79" s="17"/>
      <c r="I79" s="17"/>
      <c r="J79" s="17"/>
      <c r="K79" s="39"/>
      <c r="L79" s="39"/>
      <c r="M79" s="17"/>
      <c r="N79" s="17"/>
      <c r="O79" s="17"/>
      <c r="P79" s="17"/>
      <c r="Q79" s="17"/>
      <c r="R79" s="17"/>
      <c r="S79" s="17"/>
      <c r="T79" s="17"/>
      <c r="U79" s="17"/>
      <c r="V79" s="17"/>
      <c r="W79" s="17"/>
      <c r="X79" s="17"/>
      <c r="Y79" s="17"/>
      <c r="Z79" s="17"/>
      <c r="AA79" s="17"/>
    </row>
    <row r="80" spans="2:27" x14ac:dyDescent="0.2">
      <c r="B80" s="17"/>
      <c r="C80" s="37" t="str">
        <f t="shared" si="1"/>
        <v>C-</v>
      </c>
      <c r="D80" s="17"/>
      <c r="E80" s="17"/>
      <c r="F80" s="17"/>
      <c r="G80" s="17"/>
      <c r="H80" s="17"/>
      <c r="I80" s="17"/>
      <c r="J80" s="17"/>
      <c r="K80" s="39"/>
      <c r="L80" s="39"/>
      <c r="M80" s="17"/>
      <c r="N80" s="17"/>
      <c r="O80" s="17"/>
      <c r="P80" s="17"/>
      <c r="Q80" s="17"/>
      <c r="R80" s="17"/>
      <c r="S80" s="17"/>
      <c r="T80" s="17"/>
      <c r="U80" s="17"/>
      <c r="V80" s="17"/>
      <c r="W80" s="17"/>
      <c r="X80" s="17"/>
      <c r="Y80" s="17"/>
      <c r="Z80" s="17"/>
      <c r="AA80" s="17"/>
    </row>
    <row r="81" spans="2:27" x14ac:dyDescent="0.2">
      <c r="B81" s="17"/>
      <c r="C81" s="37" t="str">
        <f t="shared" si="1"/>
        <v>C-</v>
      </c>
      <c r="D81" s="17"/>
      <c r="E81" s="17"/>
      <c r="F81" s="17"/>
      <c r="G81" s="17"/>
      <c r="H81" s="17"/>
      <c r="I81" s="17"/>
      <c r="J81" s="17"/>
      <c r="K81" s="39"/>
      <c r="L81" s="39"/>
      <c r="M81" s="17"/>
      <c r="N81" s="17"/>
      <c r="O81" s="17"/>
      <c r="P81" s="17"/>
      <c r="Q81" s="17"/>
      <c r="R81" s="17"/>
      <c r="S81" s="17"/>
      <c r="T81" s="17"/>
      <c r="U81" s="17"/>
      <c r="V81" s="17"/>
      <c r="W81" s="17"/>
      <c r="X81" s="17"/>
      <c r="Y81" s="17"/>
      <c r="Z81" s="17"/>
      <c r="AA81" s="17"/>
    </row>
    <row r="82" spans="2:27" x14ac:dyDescent="0.2">
      <c r="B82" s="17"/>
      <c r="C82" s="37" t="str">
        <f t="shared" si="1"/>
        <v>C-</v>
      </c>
      <c r="D82" s="17"/>
      <c r="E82" s="17"/>
      <c r="F82" s="17"/>
      <c r="G82" s="17"/>
      <c r="H82" s="17"/>
      <c r="I82" s="17"/>
      <c r="J82" s="17"/>
      <c r="K82" s="39"/>
      <c r="L82" s="39"/>
      <c r="M82" s="17"/>
      <c r="N82" s="17"/>
      <c r="O82" s="17"/>
      <c r="P82" s="17"/>
      <c r="Q82" s="17"/>
      <c r="R82" s="17"/>
      <c r="S82" s="17"/>
      <c r="T82" s="17"/>
      <c r="U82" s="17"/>
      <c r="V82" s="17"/>
      <c r="W82" s="17"/>
      <c r="X82" s="17"/>
      <c r="Y82" s="17"/>
      <c r="Z82" s="17"/>
      <c r="AA82" s="17"/>
    </row>
    <row r="83" spans="2:27" x14ac:dyDescent="0.2">
      <c r="B83" s="17"/>
      <c r="C83" s="37" t="str">
        <f t="shared" si="1"/>
        <v>C-</v>
      </c>
      <c r="D83" s="17"/>
      <c r="E83" s="17"/>
      <c r="F83" s="17"/>
      <c r="G83" s="17"/>
      <c r="H83" s="17"/>
      <c r="I83" s="17"/>
      <c r="J83" s="17"/>
      <c r="K83" s="39"/>
      <c r="L83" s="39"/>
      <c r="M83" s="17"/>
      <c r="N83" s="17"/>
      <c r="O83" s="17"/>
      <c r="P83" s="17"/>
      <c r="Q83" s="17"/>
      <c r="R83" s="17"/>
      <c r="S83" s="17"/>
      <c r="T83" s="17"/>
      <c r="U83" s="17"/>
      <c r="V83" s="17"/>
      <c r="W83" s="17"/>
      <c r="X83" s="17"/>
      <c r="Y83" s="17"/>
      <c r="Z83" s="17"/>
      <c r="AA83" s="17"/>
    </row>
    <row r="84" spans="2:27" x14ac:dyDescent="0.2">
      <c r="B84" s="17"/>
      <c r="C84" s="37" t="str">
        <f t="shared" si="1"/>
        <v>C-</v>
      </c>
      <c r="D84" s="17"/>
      <c r="E84" s="17"/>
      <c r="F84" s="17"/>
      <c r="G84" s="17"/>
      <c r="H84" s="17"/>
      <c r="I84" s="17"/>
      <c r="J84" s="17"/>
      <c r="K84" s="39"/>
      <c r="L84" s="39"/>
      <c r="M84" s="17"/>
      <c r="N84" s="17"/>
      <c r="O84" s="17"/>
      <c r="P84" s="17"/>
      <c r="Q84" s="17"/>
      <c r="R84" s="17"/>
      <c r="S84" s="17"/>
      <c r="T84" s="17"/>
      <c r="U84" s="17"/>
      <c r="V84" s="17"/>
      <c r="W84" s="17"/>
      <c r="X84" s="17"/>
      <c r="Y84" s="17"/>
      <c r="Z84" s="17"/>
      <c r="AA84" s="17"/>
    </row>
    <row r="85" spans="2:27" x14ac:dyDescent="0.2">
      <c r="B85" s="17"/>
      <c r="C85" s="37" t="str">
        <f t="shared" si="1"/>
        <v>C-</v>
      </c>
      <c r="D85" s="17"/>
      <c r="E85" s="17"/>
      <c r="F85" s="17"/>
      <c r="G85" s="17"/>
      <c r="H85" s="17"/>
      <c r="I85" s="17"/>
      <c r="J85" s="17"/>
      <c r="K85" s="39"/>
      <c r="L85" s="39"/>
      <c r="M85" s="17"/>
      <c r="N85" s="17"/>
      <c r="O85" s="17"/>
      <c r="P85" s="17"/>
      <c r="Q85" s="17"/>
      <c r="R85" s="17"/>
      <c r="S85" s="17"/>
      <c r="T85" s="17"/>
      <c r="U85" s="17"/>
      <c r="V85" s="17"/>
      <c r="W85" s="17"/>
      <c r="X85" s="17"/>
      <c r="Y85" s="17"/>
      <c r="Z85" s="17"/>
      <c r="AA85" s="17"/>
    </row>
    <row r="86" spans="2:27" x14ac:dyDescent="0.2">
      <c r="B86" s="17"/>
      <c r="C86" s="37" t="str">
        <f t="shared" si="1"/>
        <v>C-</v>
      </c>
      <c r="D86" s="17"/>
      <c r="E86" s="17"/>
      <c r="F86" s="17"/>
      <c r="G86" s="17"/>
      <c r="H86" s="17"/>
      <c r="I86" s="17"/>
      <c r="J86" s="17"/>
      <c r="K86" s="39"/>
      <c r="L86" s="39"/>
      <c r="M86" s="17"/>
      <c r="N86" s="17"/>
      <c r="O86" s="17"/>
      <c r="P86" s="17"/>
      <c r="Q86" s="17"/>
      <c r="R86" s="17"/>
      <c r="S86" s="17"/>
      <c r="T86" s="17"/>
      <c r="U86" s="17"/>
      <c r="V86" s="17"/>
      <c r="W86" s="17"/>
      <c r="X86" s="17"/>
      <c r="Y86" s="17"/>
      <c r="Z86" s="17"/>
      <c r="AA86" s="17"/>
    </row>
    <row r="87" spans="2:27" x14ac:dyDescent="0.2">
      <c r="B87" s="17"/>
      <c r="C87" s="37" t="str">
        <f t="shared" si="1"/>
        <v>C-</v>
      </c>
      <c r="D87" s="17"/>
      <c r="E87" s="17"/>
      <c r="F87" s="17"/>
      <c r="G87" s="17"/>
      <c r="H87" s="17"/>
      <c r="I87" s="17"/>
      <c r="J87" s="17"/>
      <c r="K87" s="39"/>
      <c r="L87" s="39"/>
      <c r="M87" s="17"/>
      <c r="N87" s="17"/>
      <c r="O87" s="17"/>
      <c r="P87" s="17"/>
      <c r="Q87" s="17"/>
      <c r="R87" s="17"/>
      <c r="S87" s="17"/>
      <c r="T87" s="17"/>
      <c r="U87" s="17"/>
      <c r="V87" s="17"/>
      <c r="W87" s="17"/>
      <c r="X87" s="17"/>
      <c r="Y87" s="17"/>
      <c r="Z87" s="17"/>
      <c r="AA87" s="17"/>
    </row>
    <row r="88" spans="2:27" x14ac:dyDescent="0.2">
      <c r="B88" s="17"/>
      <c r="C88" s="37" t="str">
        <f t="shared" si="1"/>
        <v>C-</v>
      </c>
      <c r="D88" s="17"/>
      <c r="E88" s="17"/>
      <c r="F88" s="17"/>
      <c r="G88" s="17"/>
      <c r="H88" s="17"/>
      <c r="I88" s="17"/>
      <c r="J88" s="17"/>
      <c r="K88" s="39"/>
      <c r="L88" s="39"/>
      <c r="M88" s="17"/>
      <c r="N88" s="17"/>
      <c r="O88" s="17"/>
      <c r="P88" s="17"/>
      <c r="Q88" s="17"/>
      <c r="R88" s="17"/>
      <c r="S88" s="17"/>
      <c r="T88" s="17"/>
      <c r="U88" s="17"/>
      <c r="V88" s="17"/>
      <c r="W88" s="17"/>
      <c r="X88" s="17"/>
      <c r="Y88" s="17"/>
      <c r="Z88" s="17"/>
      <c r="AA88" s="17"/>
    </row>
    <row r="89" spans="2:27" x14ac:dyDescent="0.2">
      <c r="B89" s="17"/>
      <c r="C89" s="37" t="str">
        <f t="shared" si="1"/>
        <v>C-</v>
      </c>
      <c r="D89" s="17"/>
      <c r="E89" s="17"/>
      <c r="F89" s="17"/>
      <c r="G89" s="17"/>
      <c r="H89" s="17"/>
      <c r="I89" s="17"/>
      <c r="J89" s="17"/>
      <c r="K89" s="39"/>
      <c r="L89" s="39"/>
      <c r="M89" s="17"/>
      <c r="N89" s="17"/>
      <c r="O89" s="17"/>
      <c r="P89" s="17"/>
      <c r="Q89" s="17"/>
      <c r="R89" s="17"/>
      <c r="S89" s="17"/>
      <c r="T89" s="17"/>
      <c r="U89" s="17"/>
      <c r="V89" s="17"/>
      <c r="W89" s="17"/>
      <c r="X89" s="17"/>
      <c r="Y89" s="17"/>
      <c r="Z89" s="17"/>
      <c r="AA89" s="17"/>
    </row>
    <row r="90" spans="2:27" x14ac:dyDescent="0.2">
      <c r="B90" s="17"/>
      <c r="C90" s="37" t="str">
        <f t="shared" si="1"/>
        <v>C-</v>
      </c>
      <c r="D90" s="17"/>
      <c r="E90" s="17"/>
      <c r="F90" s="17"/>
      <c r="G90" s="17"/>
      <c r="H90" s="17"/>
      <c r="I90" s="17"/>
      <c r="J90" s="17"/>
      <c r="K90" s="39"/>
      <c r="L90" s="39"/>
      <c r="M90" s="17"/>
      <c r="N90" s="17"/>
      <c r="O90" s="17"/>
      <c r="P90" s="17"/>
      <c r="Q90" s="17"/>
      <c r="R90" s="17"/>
      <c r="S90" s="17"/>
      <c r="T90" s="17"/>
      <c r="U90" s="17"/>
      <c r="V90" s="17"/>
      <c r="W90" s="17"/>
      <c r="X90" s="17"/>
      <c r="Y90" s="17"/>
      <c r="Z90" s="17"/>
      <c r="AA90" s="17"/>
    </row>
    <row r="91" spans="2:27" x14ac:dyDescent="0.2">
      <c r="B91" s="17"/>
      <c r="C91" s="37" t="str">
        <f t="shared" si="1"/>
        <v>C-</v>
      </c>
      <c r="D91" s="17"/>
      <c r="E91" s="17"/>
      <c r="F91" s="17"/>
      <c r="G91" s="17"/>
      <c r="H91" s="17"/>
      <c r="I91" s="17"/>
      <c r="J91" s="17"/>
      <c r="K91" s="39"/>
      <c r="L91" s="39"/>
      <c r="M91" s="17"/>
      <c r="N91" s="17"/>
      <c r="O91" s="17"/>
      <c r="P91" s="17"/>
      <c r="Q91" s="17"/>
      <c r="R91" s="17"/>
      <c r="S91" s="17"/>
      <c r="T91" s="17"/>
      <c r="U91" s="17"/>
      <c r="V91" s="17"/>
      <c r="W91" s="17"/>
      <c r="X91" s="17"/>
      <c r="Y91" s="17"/>
      <c r="Z91" s="17"/>
      <c r="AA91" s="17"/>
    </row>
    <row r="92" spans="2:27" x14ac:dyDescent="0.2">
      <c r="B92" s="17"/>
      <c r="C92" s="37" t="str">
        <f t="shared" si="1"/>
        <v>C-</v>
      </c>
      <c r="D92" s="17"/>
      <c r="E92" s="17"/>
      <c r="F92" s="17"/>
      <c r="G92" s="17"/>
      <c r="H92" s="17"/>
      <c r="I92" s="17"/>
      <c r="J92" s="17"/>
      <c r="K92" s="39"/>
      <c r="L92" s="39"/>
      <c r="M92" s="17"/>
      <c r="N92" s="17"/>
      <c r="O92" s="17"/>
      <c r="P92" s="17"/>
      <c r="Q92" s="17"/>
      <c r="R92" s="17"/>
      <c r="S92" s="17"/>
      <c r="T92" s="17"/>
      <c r="U92" s="17"/>
      <c r="V92" s="17"/>
      <c r="W92" s="17"/>
      <c r="X92" s="17"/>
      <c r="Y92" s="17"/>
      <c r="Z92" s="17"/>
      <c r="AA92" s="17"/>
    </row>
    <row r="93" spans="2:27" x14ac:dyDescent="0.2">
      <c r="B93" s="17"/>
      <c r="C93" s="37" t="str">
        <f t="shared" si="1"/>
        <v>C-</v>
      </c>
      <c r="D93" s="17"/>
      <c r="E93" s="17"/>
      <c r="F93" s="17"/>
      <c r="G93" s="17"/>
      <c r="H93" s="17"/>
      <c r="I93" s="17"/>
      <c r="J93" s="17"/>
      <c r="K93" s="39"/>
      <c r="L93" s="39"/>
      <c r="M93" s="17"/>
      <c r="N93" s="17"/>
      <c r="O93" s="17"/>
      <c r="P93" s="17"/>
      <c r="Q93" s="17"/>
      <c r="R93" s="17"/>
      <c r="S93" s="17"/>
      <c r="T93" s="17"/>
      <c r="U93" s="17"/>
      <c r="V93" s="17"/>
      <c r="W93" s="17"/>
      <c r="X93" s="17"/>
      <c r="Y93" s="17"/>
      <c r="Z93" s="17"/>
      <c r="AA93" s="17"/>
    </row>
    <row r="94" spans="2:27" x14ac:dyDescent="0.2">
      <c r="B94" s="17"/>
      <c r="C94" s="37" t="str">
        <f t="shared" si="1"/>
        <v>C-</v>
      </c>
      <c r="D94" s="17"/>
      <c r="E94" s="17"/>
      <c r="F94" s="17"/>
      <c r="G94" s="17"/>
      <c r="H94" s="17"/>
      <c r="I94" s="17"/>
      <c r="J94" s="17"/>
      <c r="K94" s="39"/>
      <c r="L94" s="39"/>
      <c r="M94" s="17"/>
      <c r="N94" s="17"/>
      <c r="O94" s="17"/>
      <c r="P94" s="17"/>
      <c r="Q94" s="17"/>
      <c r="R94" s="17"/>
      <c r="S94" s="17"/>
      <c r="T94" s="17"/>
      <c r="U94" s="17"/>
      <c r="V94" s="17"/>
      <c r="W94" s="17"/>
      <c r="X94" s="17"/>
      <c r="Y94" s="17"/>
      <c r="Z94" s="17"/>
      <c r="AA94" s="17"/>
    </row>
    <row r="95" spans="2:27" x14ac:dyDescent="0.2">
      <c r="B95" s="17"/>
      <c r="C95" s="37" t="str">
        <f t="shared" si="1"/>
        <v>C-</v>
      </c>
      <c r="D95" s="17"/>
      <c r="E95" s="17"/>
      <c r="F95" s="17"/>
      <c r="G95" s="17"/>
      <c r="H95" s="17"/>
      <c r="I95" s="17"/>
      <c r="J95" s="17"/>
      <c r="K95" s="39"/>
      <c r="L95" s="39"/>
      <c r="M95" s="17"/>
      <c r="N95" s="17"/>
      <c r="O95" s="17"/>
      <c r="P95" s="17"/>
      <c r="Q95" s="17"/>
      <c r="R95" s="17"/>
      <c r="S95" s="17"/>
      <c r="T95" s="17"/>
      <c r="U95" s="17"/>
      <c r="V95" s="17"/>
      <c r="W95" s="17"/>
      <c r="X95" s="17"/>
      <c r="Y95" s="17"/>
      <c r="Z95" s="17"/>
      <c r="AA95" s="17"/>
    </row>
    <row r="96" spans="2:27" x14ac:dyDescent="0.2">
      <c r="B96" s="17"/>
      <c r="C96" s="37" t="str">
        <f t="shared" si="1"/>
        <v>C-</v>
      </c>
      <c r="D96" s="17"/>
      <c r="E96" s="17"/>
      <c r="F96" s="17"/>
      <c r="G96" s="17"/>
      <c r="H96" s="17"/>
      <c r="I96" s="17"/>
      <c r="J96" s="17"/>
      <c r="K96" s="39"/>
      <c r="L96" s="39"/>
      <c r="M96" s="17"/>
      <c r="N96" s="17"/>
      <c r="O96" s="17"/>
      <c r="P96" s="17"/>
      <c r="Q96" s="17"/>
      <c r="R96" s="17"/>
      <c r="S96" s="17"/>
      <c r="T96" s="17"/>
      <c r="U96" s="17"/>
      <c r="V96" s="17"/>
      <c r="W96" s="17"/>
      <c r="X96" s="17"/>
      <c r="Y96" s="17"/>
      <c r="Z96" s="17"/>
      <c r="AA96" s="17"/>
    </row>
    <row r="97" spans="2:27" x14ac:dyDescent="0.2">
      <c r="B97" s="17"/>
      <c r="C97" s="37" t="str">
        <f t="shared" si="1"/>
        <v>C-</v>
      </c>
      <c r="D97" s="17"/>
      <c r="E97" s="17"/>
      <c r="F97" s="17"/>
      <c r="G97" s="17"/>
      <c r="H97" s="17"/>
      <c r="I97" s="17"/>
      <c r="J97" s="17"/>
      <c r="K97" s="39"/>
      <c r="L97" s="39"/>
      <c r="M97" s="17"/>
      <c r="N97" s="17"/>
      <c r="O97" s="17"/>
      <c r="P97" s="17"/>
      <c r="Q97" s="17"/>
      <c r="R97" s="17"/>
      <c r="S97" s="17"/>
      <c r="T97" s="17"/>
      <c r="U97" s="17"/>
      <c r="V97" s="17"/>
      <c r="W97" s="17"/>
      <c r="X97" s="17"/>
      <c r="Y97" s="17"/>
      <c r="Z97" s="17"/>
      <c r="AA97" s="17"/>
    </row>
    <row r="98" spans="2:27" x14ac:dyDescent="0.2">
      <c r="B98" s="17"/>
      <c r="C98" s="37" t="str">
        <f t="shared" si="1"/>
        <v>C-</v>
      </c>
      <c r="D98" s="17"/>
      <c r="E98" s="17"/>
      <c r="F98" s="17"/>
      <c r="G98" s="17"/>
      <c r="H98" s="17"/>
      <c r="I98" s="17"/>
      <c r="J98" s="17"/>
      <c r="K98" s="39"/>
      <c r="L98" s="39"/>
      <c r="M98" s="17"/>
      <c r="N98" s="17"/>
      <c r="O98" s="17"/>
      <c r="P98" s="17"/>
      <c r="Q98" s="17"/>
      <c r="R98" s="17"/>
      <c r="S98" s="17"/>
      <c r="T98" s="17"/>
      <c r="U98" s="17"/>
      <c r="V98" s="17"/>
      <c r="W98" s="17"/>
      <c r="X98" s="17"/>
      <c r="Y98" s="17"/>
      <c r="Z98" s="17"/>
      <c r="AA98" s="17"/>
    </row>
    <row r="99" spans="2:27" x14ac:dyDescent="0.2">
      <c r="B99" s="17"/>
      <c r="C99" s="37" t="str">
        <f t="shared" si="1"/>
        <v>C-</v>
      </c>
      <c r="D99" s="17"/>
      <c r="E99" s="17"/>
      <c r="F99" s="17"/>
      <c r="G99" s="17"/>
      <c r="H99" s="17"/>
      <c r="I99" s="17"/>
      <c r="J99" s="17"/>
      <c r="K99" s="39"/>
      <c r="L99" s="39"/>
      <c r="M99" s="17"/>
      <c r="N99" s="17"/>
      <c r="O99" s="17"/>
      <c r="P99" s="17"/>
      <c r="Q99" s="17"/>
      <c r="R99" s="17"/>
      <c r="S99" s="17"/>
      <c r="T99" s="17"/>
      <c r="U99" s="17"/>
      <c r="V99" s="17"/>
      <c r="W99" s="17"/>
      <c r="X99" s="17"/>
      <c r="Y99" s="17"/>
      <c r="Z99" s="17"/>
      <c r="AA99" s="17"/>
    </row>
    <row r="100" spans="2:27" x14ac:dyDescent="0.2">
      <c r="B100" s="17"/>
      <c r="C100" s="37" t="str">
        <f t="shared" si="1"/>
        <v>C-</v>
      </c>
      <c r="D100" s="17"/>
      <c r="E100" s="17"/>
      <c r="F100" s="17"/>
      <c r="G100" s="17"/>
      <c r="H100" s="17"/>
      <c r="I100" s="17"/>
      <c r="J100" s="17"/>
      <c r="K100" s="39"/>
      <c r="L100" s="39"/>
      <c r="M100" s="17"/>
      <c r="N100" s="17"/>
      <c r="O100" s="17"/>
      <c r="P100" s="17"/>
      <c r="Q100" s="17"/>
      <c r="R100" s="17"/>
      <c r="S100" s="17"/>
      <c r="T100" s="17"/>
      <c r="U100" s="17"/>
      <c r="V100" s="17"/>
      <c r="W100" s="17"/>
      <c r="X100" s="17"/>
      <c r="Y100" s="17"/>
      <c r="Z100" s="17"/>
      <c r="AA100" s="17"/>
    </row>
    <row r="101" spans="2:27" x14ac:dyDescent="0.2">
      <c r="B101" s="17"/>
      <c r="C101" s="37" t="str">
        <f t="shared" si="1"/>
        <v>C-</v>
      </c>
      <c r="D101" s="17"/>
      <c r="E101" s="17"/>
      <c r="F101" s="17"/>
      <c r="G101" s="17"/>
      <c r="H101" s="17"/>
      <c r="I101" s="17"/>
      <c r="J101" s="17"/>
      <c r="K101" s="39"/>
      <c r="L101" s="39"/>
      <c r="M101" s="17"/>
      <c r="N101" s="17"/>
      <c r="O101" s="17"/>
      <c r="P101" s="17"/>
      <c r="Q101" s="17"/>
      <c r="R101" s="17"/>
      <c r="S101" s="17"/>
      <c r="T101" s="17"/>
      <c r="U101" s="17"/>
      <c r="V101" s="17"/>
      <c r="W101" s="17"/>
      <c r="X101" s="17"/>
      <c r="Y101" s="17"/>
      <c r="Z101" s="17"/>
      <c r="AA101" s="17"/>
    </row>
    <row r="102" spans="2:27" x14ac:dyDescent="0.2">
      <c r="B102" s="17"/>
      <c r="C102" s="37" t="str">
        <f t="shared" si="1"/>
        <v>C-</v>
      </c>
      <c r="D102" s="17"/>
      <c r="E102" s="17"/>
      <c r="F102" s="17"/>
      <c r="G102" s="17"/>
      <c r="H102" s="17"/>
      <c r="I102" s="17"/>
      <c r="J102" s="17"/>
      <c r="K102" s="39"/>
      <c r="L102" s="39"/>
      <c r="M102" s="17"/>
      <c r="N102" s="17"/>
      <c r="O102" s="17"/>
      <c r="P102" s="17"/>
      <c r="Q102" s="17"/>
      <c r="R102" s="17"/>
      <c r="S102" s="17"/>
      <c r="T102" s="17"/>
      <c r="U102" s="17"/>
      <c r="V102" s="17"/>
      <c r="W102" s="17"/>
      <c r="X102" s="17"/>
      <c r="Y102" s="17"/>
      <c r="Z102" s="17"/>
      <c r="AA102" s="17"/>
    </row>
    <row r="103" spans="2:27" x14ac:dyDescent="0.2">
      <c r="B103" s="17"/>
      <c r="C103" s="37" t="str">
        <f t="shared" si="1"/>
        <v>C-</v>
      </c>
      <c r="D103" s="17"/>
      <c r="E103" s="17"/>
      <c r="F103" s="17"/>
      <c r="G103" s="17"/>
      <c r="H103" s="17"/>
      <c r="I103" s="17"/>
      <c r="J103" s="17"/>
      <c r="K103" s="39"/>
      <c r="L103" s="39"/>
      <c r="M103" s="17"/>
      <c r="N103" s="17"/>
      <c r="O103" s="17"/>
      <c r="P103" s="17"/>
      <c r="Q103" s="17"/>
      <c r="R103" s="17"/>
      <c r="S103" s="17"/>
      <c r="T103" s="17"/>
      <c r="U103" s="17"/>
      <c r="V103" s="17"/>
      <c r="W103" s="17"/>
      <c r="X103" s="17"/>
      <c r="Y103" s="17"/>
      <c r="Z103" s="17"/>
      <c r="AA103" s="17"/>
    </row>
    <row r="104" spans="2:27" x14ac:dyDescent="0.2">
      <c r="B104" s="17"/>
      <c r="C104" s="37" t="str">
        <f t="shared" si="1"/>
        <v>C-</v>
      </c>
      <c r="D104" s="17"/>
      <c r="E104" s="17"/>
      <c r="F104" s="17"/>
      <c r="G104" s="17"/>
      <c r="H104" s="17"/>
      <c r="I104" s="17"/>
      <c r="J104" s="17"/>
      <c r="K104" s="39"/>
      <c r="L104" s="39"/>
      <c r="M104" s="17"/>
      <c r="N104" s="17"/>
      <c r="O104" s="17"/>
      <c r="P104" s="17"/>
      <c r="Q104" s="17"/>
      <c r="R104" s="17"/>
      <c r="S104" s="17"/>
      <c r="T104" s="17"/>
      <c r="U104" s="17"/>
      <c r="V104" s="17"/>
      <c r="W104" s="17"/>
      <c r="X104" s="17"/>
      <c r="Y104" s="17"/>
      <c r="Z104" s="17"/>
      <c r="AA104" s="17"/>
    </row>
    <row r="105" spans="2:27" x14ac:dyDescent="0.2">
      <c r="B105" s="17"/>
      <c r="C105" s="37" t="str">
        <f t="shared" si="1"/>
        <v>C-</v>
      </c>
      <c r="D105" s="17"/>
      <c r="E105" s="17"/>
      <c r="F105" s="17"/>
      <c r="G105" s="17"/>
      <c r="H105" s="17"/>
      <c r="I105" s="17"/>
      <c r="J105" s="17"/>
      <c r="K105" s="39"/>
      <c r="L105" s="39"/>
      <c r="M105" s="17"/>
      <c r="N105" s="17"/>
      <c r="O105" s="17"/>
      <c r="P105" s="17"/>
      <c r="Q105" s="17"/>
      <c r="R105" s="17"/>
      <c r="S105" s="17"/>
      <c r="T105" s="17"/>
      <c r="U105" s="17"/>
      <c r="V105" s="17"/>
      <c r="W105" s="17"/>
      <c r="X105" s="17"/>
      <c r="Y105" s="17"/>
      <c r="Z105" s="17"/>
      <c r="AA105" s="17"/>
    </row>
    <row r="106" spans="2:27" x14ac:dyDescent="0.2">
      <c r="B106" s="17"/>
      <c r="C106" s="37" t="str">
        <f t="shared" si="1"/>
        <v>C-</v>
      </c>
      <c r="D106" s="17"/>
      <c r="E106" s="17"/>
      <c r="F106" s="17"/>
      <c r="G106" s="17"/>
      <c r="H106" s="17"/>
      <c r="I106" s="17"/>
      <c r="J106" s="17"/>
      <c r="K106" s="39"/>
      <c r="L106" s="39"/>
      <c r="M106" s="17"/>
      <c r="N106" s="17"/>
      <c r="O106" s="17"/>
      <c r="P106" s="17"/>
      <c r="Q106" s="17"/>
      <c r="R106" s="17"/>
      <c r="S106" s="17"/>
      <c r="T106" s="17"/>
      <c r="U106" s="17"/>
      <c r="V106" s="17"/>
      <c r="W106" s="17"/>
      <c r="X106" s="17"/>
      <c r="Y106" s="17"/>
      <c r="Z106" s="17"/>
      <c r="AA106" s="17"/>
    </row>
    <row r="107" spans="2:27" x14ac:dyDescent="0.2">
      <c r="B107" s="17"/>
      <c r="C107" s="37" t="str">
        <f t="shared" si="1"/>
        <v>C-</v>
      </c>
      <c r="D107" s="17"/>
      <c r="E107" s="17"/>
      <c r="F107" s="17"/>
      <c r="G107" s="17"/>
      <c r="H107" s="17"/>
      <c r="I107" s="17"/>
      <c r="J107" s="17"/>
      <c r="K107" s="39"/>
      <c r="L107" s="39"/>
      <c r="M107" s="17"/>
      <c r="N107" s="17"/>
      <c r="O107" s="17"/>
      <c r="P107" s="17"/>
      <c r="Q107" s="17"/>
      <c r="R107" s="17"/>
      <c r="S107" s="17"/>
      <c r="T107" s="17"/>
      <c r="U107" s="17"/>
      <c r="V107" s="17"/>
      <c r="W107" s="17"/>
      <c r="X107" s="17"/>
      <c r="Y107" s="17"/>
      <c r="Z107" s="17"/>
      <c r="AA107" s="17"/>
    </row>
    <row r="108" spans="2:27" x14ac:dyDescent="0.2">
      <c r="B108" s="17"/>
      <c r="C108" s="37" t="str">
        <f t="shared" si="1"/>
        <v>C-</v>
      </c>
      <c r="D108" s="17"/>
      <c r="E108" s="17"/>
      <c r="F108" s="17"/>
      <c r="G108" s="17"/>
      <c r="H108" s="17"/>
      <c r="I108" s="17"/>
      <c r="J108" s="17"/>
      <c r="K108" s="39"/>
      <c r="L108" s="39"/>
      <c r="M108" s="17"/>
      <c r="N108" s="17"/>
      <c r="O108" s="17"/>
      <c r="P108" s="17"/>
      <c r="Q108" s="17"/>
      <c r="R108" s="17"/>
      <c r="S108" s="17"/>
      <c r="T108" s="17"/>
      <c r="U108" s="17"/>
      <c r="V108" s="17"/>
      <c r="W108" s="17"/>
      <c r="X108" s="17"/>
      <c r="Y108" s="17"/>
      <c r="Z108" s="17"/>
      <c r="AA108" s="17"/>
    </row>
    <row r="109" spans="2:27" x14ac:dyDescent="0.2">
      <c r="B109" s="17"/>
      <c r="C109" s="37" t="str">
        <f t="shared" si="1"/>
        <v>C-</v>
      </c>
      <c r="D109" s="17"/>
      <c r="E109" s="17"/>
      <c r="F109" s="17"/>
      <c r="G109" s="17"/>
      <c r="H109" s="17"/>
      <c r="I109" s="17"/>
      <c r="J109" s="17"/>
      <c r="K109" s="39"/>
      <c r="L109" s="39"/>
      <c r="M109" s="17"/>
      <c r="N109" s="17"/>
      <c r="O109" s="17"/>
      <c r="P109" s="17"/>
      <c r="Q109" s="17"/>
      <c r="R109" s="17"/>
      <c r="S109" s="17"/>
      <c r="T109" s="17"/>
      <c r="U109" s="17"/>
      <c r="V109" s="17"/>
      <c r="W109" s="17"/>
      <c r="X109" s="17"/>
      <c r="Y109" s="17"/>
      <c r="Z109" s="17"/>
      <c r="AA109" s="17"/>
    </row>
    <row r="110" spans="2:27" x14ac:dyDescent="0.2">
      <c r="B110" s="17"/>
      <c r="C110" s="37" t="str">
        <f t="shared" si="1"/>
        <v>C-</v>
      </c>
      <c r="D110" s="17"/>
      <c r="E110" s="17"/>
      <c r="F110" s="17"/>
      <c r="G110" s="17"/>
      <c r="H110" s="17"/>
      <c r="I110" s="17"/>
      <c r="J110" s="17"/>
      <c r="K110" s="39"/>
      <c r="L110" s="39"/>
      <c r="M110" s="17"/>
      <c r="N110" s="17"/>
      <c r="O110" s="17"/>
      <c r="P110" s="17"/>
      <c r="Q110" s="17"/>
      <c r="R110" s="17"/>
      <c r="S110" s="17"/>
      <c r="T110" s="17"/>
      <c r="U110" s="17"/>
      <c r="V110" s="17"/>
      <c r="W110" s="17"/>
      <c r="X110" s="17"/>
      <c r="Y110" s="17"/>
      <c r="Z110" s="17"/>
      <c r="AA110" s="17"/>
    </row>
    <row r="111" spans="2:27" x14ac:dyDescent="0.2">
      <c r="B111" s="17"/>
      <c r="C111" s="37" t="str">
        <f t="shared" si="1"/>
        <v>C-</v>
      </c>
      <c r="D111" s="17"/>
      <c r="E111" s="17"/>
      <c r="F111" s="17"/>
      <c r="G111" s="17"/>
      <c r="H111" s="17"/>
      <c r="I111" s="17"/>
      <c r="J111" s="17"/>
      <c r="K111" s="39"/>
      <c r="L111" s="39"/>
      <c r="M111" s="17"/>
      <c r="N111" s="17"/>
      <c r="O111" s="17"/>
      <c r="P111" s="17"/>
      <c r="Q111" s="17"/>
      <c r="R111" s="17"/>
      <c r="S111" s="17"/>
      <c r="T111" s="17"/>
      <c r="U111" s="17"/>
      <c r="V111" s="17"/>
      <c r="W111" s="17"/>
      <c r="X111" s="17"/>
      <c r="Y111" s="17"/>
      <c r="Z111" s="17"/>
      <c r="AA111" s="17"/>
    </row>
    <row r="112" spans="2:27" x14ac:dyDescent="0.2">
      <c r="B112" s="17"/>
      <c r="C112" s="37" t="str">
        <f t="shared" si="1"/>
        <v>C-</v>
      </c>
      <c r="D112" s="17"/>
      <c r="E112" s="17"/>
      <c r="F112" s="17"/>
      <c r="G112" s="17"/>
      <c r="H112" s="17"/>
      <c r="I112" s="17"/>
      <c r="J112" s="17"/>
      <c r="K112" s="39"/>
      <c r="L112" s="39"/>
      <c r="M112" s="17"/>
      <c r="N112" s="17"/>
      <c r="O112" s="17"/>
      <c r="P112" s="17"/>
      <c r="Q112" s="17"/>
      <c r="R112" s="17"/>
      <c r="S112" s="17"/>
      <c r="T112" s="17"/>
      <c r="U112" s="17"/>
      <c r="V112" s="17"/>
      <c r="W112" s="17"/>
      <c r="X112" s="17"/>
      <c r="Y112" s="17"/>
      <c r="Z112" s="17"/>
      <c r="AA112" s="17"/>
    </row>
    <row r="113" spans="2:27" x14ac:dyDescent="0.2">
      <c r="B113" s="17"/>
      <c r="C113" s="37" t="str">
        <f t="shared" si="1"/>
        <v>C-</v>
      </c>
      <c r="D113" s="17"/>
      <c r="E113" s="17"/>
      <c r="F113" s="17"/>
      <c r="G113" s="17"/>
      <c r="H113" s="17"/>
      <c r="I113" s="17"/>
      <c r="J113" s="17"/>
      <c r="K113" s="39"/>
      <c r="L113" s="39"/>
      <c r="M113" s="17"/>
      <c r="N113" s="17"/>
      <c r="O113" s="17"/>
      <c r="P113" s="17"/>
      <c r="Q113" s="17"/>
      <c r="R113" s="17"/>
      <c r="S113" s="17"/>
      <c r="T113" s="17"/>
      <c r="U113" s="17"/>
      <c r="V113" s="17"/>
      <c r="W113" s="17"/>
      <c r="X113" s="17"/>
      <c r="Y113" s="17"/>
      <c r="Z113" s="17"/>
      <c r="AA113" s="17"/>
    </row>
    <row r="114" spans="2:27" x14ac:dyDescent="0.2">
      <c r="B114" s="17"/>
      <c r="C114" s="37" t="str">
        <f t="shared" si="1"/>
        <v>C-</v>
      </c>
      <c r="D114" s="17"/>
      <c r="E114" s="17"/>
      <c r="F114" s="17"/>
      <c r="G114" s="17"/>
      <c r="H114" s="17"/>
      <c r="I114" s="17"/>
      <c r="J114" s="17"/>
      <c r="K114" s="39"/>
      <c r="L114" s="39"/>
      <c r="M114" s="17"/>
      <c r="N114" s="17"/>
      <c r="O114" s="17"/>
      <c r="P114" s="17"/>
      <c r="Q114" s="17"/>
      <c r="R114" s="17"/>
      <c r="S114" s="17"/>
      <c r="T114" s="17"/>
      <c r="U114" s="17"/>
      <c r="V114" s="17"/>
      <c r="W114" s="17"/>
      <c r="X114" s="17"/>
      <c r="Y114" s="17"/>
      <c r="Z114" s="17"/>
      <c r="AA114" s="17"/>
    </row>
    <row r="115" spans="2:27" x14ac:dyDescent="0.2">
      <c r="B115" s="17"/>
      <c r="C115" s="37" t="str">
        <f t="shared" si="1"/>
        <v>C-</v>
      </c>
      <c r="D115" s="17"/>
      <c r="E115" s="17"/>
      <c r="F115" s="17"/>
      <c r="G115" s="17"/>
      <c r="H115" s="17"/>
      <c r="I115" s="17"/>
      <c r="J115" s="17"/>
      <c r="K115" s="39"/>
      <c r="L115" s="39"/>
      <c r="M115" s="17"/>
      <c r="N115" s="17"/>
      <c r="O115" s="17"/>
      <c r="P115" s="17"/>
      <c r="Q115" s="17"/>
      <c r="R115" s="17"/>
      <c r="S115" s="17"/>
      <c r="T115" s="17"/>
      <c r="U115" s="17"/>
      <c r="V115" s="17"/>
      <c r="W115" s="17"/>
      <c r="X115" s="17"/>
      <c r="Y115" s="17"/>
      <c r="Z115" s="17"/>
      <c r="AA115" s="17"/>
    </row>
    <row r="116" spans="2:27" x14ac:dyDescent="0.2">
      <c r="B116" s="17"/>
      <c r="C116" s="37" t="str">
        <f t="shared" si="1"/>
        <v>C-</v>
      </c>
      <c r="D116" s="17"/>
      <c r="E116" s="17"/>
      <c r="F116" s="17"/>
      <c r="G116" s="17"/>
      <c r="H116" s="17"/>
      <c r="I116" s="17"/>
      <c r="J116" s="17"/>
      <c r="K116" s="39"/>
      <c r="L116" s="39"/>
      <c r="M116" s="17"/>
      <c r="N116" s="17"/>
      <c r="O116" s="17"/>
      <c r="P116" s="17"/>
      <c r="Q116" s="17"/>
      <c r="R116" s="17"/>
      <c r="S116" s="17"/>
      <c r="T116" s="17"/>
      <c r="U116" s="17"/>
      <c r="V116" s="17"/>
      <c r="W116" s="17"/>
      <c r="X116" s="17"/>
      <c r="Y116" s="17"/>
      <c r="Z116" s="17"/>
      <c r="AA116" s="17"/>
    </row>
    <row r="117" spans="2:27" x14ac:dyDescent="0.2">
      <c r="B117" s="17"/>
      <c r="C117" s="37" t="str">
        <f t="shared" si="1"/>
        <v>C-</v>
      </c>
      <c r="D117" s="17"/>
      <c r="E117" s="17"/>
      <c r="F117" s="17"/>
      <c r="G117" s="17"/>
      <c r="H117" s="17"/>
      <c r="I117" s="17"/>
      <c r="J117" s="17"/>
      <c r="K117" s="39"/>
      <c r="L117" s="39"/>
      <c r="M117" s="17"/>
      <c r="N117" s="17"/>
      <c r="O117" s="17"/>
      <c r="P117" s="17"/>
      <c r="Q117" s="17"/>
      <c r="R117" s="17"/>
      <c r="S117" s="17"/>
      <c r="T117" s="17"/>
      <c r="U117" s="17"/>
      <c r="V117" s="17"/>
      <c r="W117" s="17"/>
      <c r="X117" s="17"/>
      <c r="Y117" s="17"/>
      <c r="Z117" s="17"/>
      <c r="AA117" s="17"/>
    </row>
    <row r="118" spans="2:27" x14ac:dyDescent="0.2">
      <c r="B118" s="17"/>
      <c r="C118" s="37" t="str">
        <f t="shared" si="1"/>
        <v>C-</v>
      </c>
      <c r="D118" s="17"/>
      <c r="E118" s="17"/>
      <c r="F118" s="17"/>
      <c r="G118" s="17"/>
      <c r="H118" s="17"/>
      <c r="I118" s="17"/>
      <c r="J118" s="17"/>
      <c r="K118" s="39"/>
      <c r="L118" s="39"/>
      <c r="M118" s="17"/>
      <c r="N118" s="17"/>
      <c r="O118" s="17"/>
      <c r="P118" s="17"/>
      <c r="Q118" s="17"/>
      <c r="R118" s="17"/>
      <c r="S118" s="17"/>
      <c r="T118" s="17"/>
      <c r="U118" s="17"/>
      <c r="V118" s="17"/>
      <c r="W118" s="17"/>
      <c r="X118" s="17"/>
      <c r="Y118" s="17"/>
      <c r="Z118" s="17"/>
      <c r="AA118" s="17"/>
    </row>
    <row r="119" spans="2:27" x14ac:dyDescent="0.2">
      <c r="B119" s="17"/>
      <c r="C119" s="37" t="str">
        <f t="shared" si="1"/>
        <v>C-</v>
      </c>
      <c r="D119" s="17"/>
      <c r="E119" s="17"/>
      <c r="F119" s="17"/>
      <c r="G119" s="17"/>
      <c r="H119" s="17"/>
      <c r="I119" s="17"/>
      <c r="J119" s="17"/>
      <c r="K119" s="39"/>
      <c r="L119" s="39"/>
      <c r="M119" s="17"/>
      <c r="N119" s="17"/>
      <c r="O119" s="17"/>
      <c r="P119" s="17"/>
      <c r="Q119" s="17"/>
      <c r="R119" s="17"/>
      <c r="S119" s="17"/>
      <c r="T119" s="17"/>
      <c r="U119" s="17"/>
      <c r="V119" s="17"/>
      <c r="W119" s="17"/>
      <c r="X119" s="17"/>
      <c r="Y119" s="17"/>
      <c r="Z119" s="17"/>
      <c r="AA119" s="17"/>
    </row>
    <row r="120" spans="2:27" x14ac:dyDescent="0.2">
      <c r="B120" s="17"/>
      <c r="C120" s="37" t="str">
        <f t="shared" si="1"/>
        <v>C-</v>
      </c>
      <c r="D120" s="17"/>
      <c r="E120" s="17"/>
      <c r="F120" s="17"/>
      <c r="G120" s="17"/>
      <c r="H120" s="17"/>
      <c r="I120" s="17"/>
      <c r="J120" s="17"/>
      <c r="K120" s="39"/>
      <c r="L120" s="39"/>
      <c r="M120" s="17"/>
      <c r="N120" s="17"/>
      <c r="O120" s="17"/>
      <c r="P120" s="17"/>
      <c r="Q120" s="17"/>
      <c r="R120" s="17"/>
      <c r="S120" s="17"/>
      <c r="T120" s="17"/>
      <c r="U120" s="17"/>
      <c r="V120" s="17"/>
      <c r="W120" s="17"/>
      <c r="X120" s="17"/>
      <c r="Y120" s="17"/>
      <c r="Z120" s="17"/>
      <c r="AA120" s="17"/>
    </row>
    <row r="121" spans="2:27" x14ac:dyDescent="0.2">
      <c r="B121" s="17"/>
      <c r="C121" s="37" t="str">
        <f t="shared" si="1"/>
        <v>C-</v>
      </c>
      <c r="D121" s="17"/>
      <c r="E121" s="17"/>
      <c r="F121" s="17"/>
      <c r="G121" s="17"/>
      <c r="H121" s="17"/>
      <c r="I121" s="17"/>
      <c r="J121" s="17"/>
      <c r="K121" s="39"/>
      <c r="L121" s="39"/>
      <c r="M121" s="17"/>
      <c r="N121" s="17"/>
      <c r="O121" s="17"/>
      <c r="P121" s="17"/>
      <c r="Q121" s="17"/>
      <c r="R121" s="17"/>
      <c r="S121" s="17"/>
      <c r="T121" s="17"/>
      <c r="U121" s="17"/>
      <c r="V121" s="17"/>
      <c r="W121" s="17"/>
      <c r="X121" s="17"/>
      <c r="Y121" s="17"/>
      <c r="Z121" s="17"/>
      <c r="AA121" s="17"/>
    </row>
    <row r="122" spans="2:27" x14ac:dyDescent="0.2">
      <c r="B122" s="17"/>
      <c r="C122" s="37" t="str">
        <f t="shared" si="1"/>
        <v>C-</v>
      </c>
      <c r="D122" s="17"/>
      <c r="E122" s="17"/>
      <c r="F122" s="17"/>
      <c r="G122" s="17"/>
      <c r="H122" s="17"/>
      <c r="I122" s="17"/>
      <c r="J122" s="17"/>
      <c r="K122" s="39"/>
      <c r="L122" s="39"/>
      <c r="M122" s="17"/>
      <c r="N122" s="17"/>
      <c r="O122" s="17"/>
      <c r="P122" s="17"/>
      <c r="Q122" s="17"/>
      <c r="R122" s="17"/>
      <c r="S122" s="17"/>
      <c r="T122" s="17"/>
      <c r="U122" s="17"/>
      <c r="V122" s="17"/>
      <c r="W122" s="17"/>
      <c r="X122" s="17"/>
      <c r="Y122" s="17"/>
      <c r="Z122" s="17"/>
      <c r="AA122" s="17"/>
    </row>
    <row r="123" spans="2:27" x14ac:dyDescent="0.2">
      <c r="B123" s="17"/>
      <c r="C123" s="37" t="str">
        <f t="shared" si="1"/>
        <v>C-</v>
      </c>
      <c r="D123" s="17"/>
      <c r="E123" s="17"/>
      <c r="F123" s="17"/>
      <c r="G123" s="17"/>
      <c r="H123" s="17"/>
      <c r="I123" s="17"/>
      <c r="J123" s="17"/>
      <c r="K123" s="39"/>
      <c r="L123" s="39"/>
      <c r="M123" s="17"/>
      <c r="N123" s="17"/>
      <c r="O123" s="17"/>
      <c r="P123" s="17"/>
      <c r="Q123" s="17"/>
      <c r="R123" s="17"/>
      <c r="S123" s="17"/>
      <c r="T123" s="17"/>
      <c r="U123" s="17"/>
      <c r="V123" s="17"/>
      <c r="W123" s="17"/>
      <c r="X123" s="17"/>
      <c r="Y123" s="17"/>
      <c r="Z123" s="17"/>
      <c r="AA123" s="17"/>
    </row>
    <row r="124" spans="2:27" x14ac:dyDescent="0.2">
      <c r="B124" s="17"/>
      <c r="C124" s="37" t="str">
        <f t="shared" si="1"/>
        <v>C-</v>
      </c>
      <c r="D124" s="17"/>
      <c r="E124" s="17"/>
      <c r="F124" s="17"/>
      <c r="G124" s="17"/>
      <c r="H124" s="17"/>
      <c r="I124" s="17"/>
      <c r="J124" s="17"/>
      <c r="K124" s="39"/>
      <c r="L124" s="39"/>
      <c r="M124" s="17"/>
      <c r="N124" s="17"/>
      <c r="O124" s="17"/>
      <c r="P124" s="17"/>
      <c r="Q124" s="17"/>
      <c r="R124" s="17"/>
      <c r="S124" s="17"/>
      <c r="T124" s="17"/>
      <c r="U124" s="17"/>
      <c r="V124" s="17"/>
      <c r="W124" s="17"/>
      <c r="X124" s="17"/>
      <c r="Y124" s="17"/>
      <c r="Z124" s="17"/>
      <c r="AA124" s="17"/>
    </row>
    <row r="125" spans="2:27" x14ac:dyDescent="0.2">
      <c r="B125" s="17"/>
      <c r="C125" s="37" t="str">
        <f t="shared" si="1"/>
        <v>C-</v>
      </c>
      <c r="D125" s="17"/>
      <c r="E125" s="17"/>
      <c r="F125" s="17"/>
      <c r="G125" s="17"/>
      <c r="H125" s="17"/>
      <c r="I125" s="17"/>
      <c r="J125" s="17"/>
      <c r="K125" s="39"/>
      <c r="L125" s="39"/>
      <c r="M125" s="17"/>
      <c r="N125" s="17"/>
      <c r="O125" s="17"/>
      <c r="P125" s="17"/>
      <c r="Q125" s="17"/>
      <c r="R125" s="17"/>
      <c r="S125" s="17"/>
      <c r="T125" s="17"/>
      <c r="U125" s="17"/>
      <c r="V125" s="17"/>
      <c r="W125" s="17"/>
      <c r="X125" s="17"/>
      <c r="Y125" s="17"/>
      <c r="Z125" s="17"/>
      <c r="AA125" s="17"/>
    </row>
    <row r="126" spans="2:27" x14ac:dyDescent="0.2">
      <c r="B126" s="17"/>
      <c r="C126" s="37" t="str">
        <f t="shared" si="1"/>
        <v>C-</v>
      </c>
      <c r="D126" s="17"/>
      <c r="E126" s="17"/>
      <c r="F126" s="17"/>
      <c r="G126" s="17"/>
      <c r="H126" s="17"/>
      <c r="I126" s="17"/>
      <c r="J126" s="17"/>
      <c r="K126" s="39"/>
      <c r="L126" s="39"/>
      <c r="M126" s="17"/>
      <c r="N126" s="17"/>
      <c r="O126" s="17"/>
      <c r="P126" s="17"/>
      <c r="Q126" s="17"/>
      <c r="R126" s="17"/>
      <c r="S126" s="17"/>
      <c r="T126" s="17"/>
      <c r="U126" s="17"/>
      <c r="V126" s="17"/>
      <c r="W126" s="17"/>
      <c r="X126" s="17"/>
      <c r="Y126" s="17"/>
      <c r="Z126" s="17"/>
      <c r="AA126" s="17"/>
    </row>
    <row r="127" spans="2:27" x14ac:dyDescent="0.2">
      <c r="B127" s="17"/>
      <c r="C127" s="37" t="str">
        <f t="shared" si="1"/>
        <v>C-</v>
      </c>
      <c r="D127" s="17"/>
      <c r="E127" s="17"/>
      <c r="F127" s="17"/>
      <c r="G127" s="17"/>
      <c r="H127" s="17"/>
      <c r="I127" s="17"/>
      <c r="J127" s="17"/>
      <c r="K127" s="39"/>
      <c r="L127" s="39"/>
      <c r="M127" s="17"/>
      <c r="N127" s="17"/>
      <c r="O127" s="17"/>
      <c r="P127" s="17"/>
      <c r="Q127" s="17"/>
      <c r="R127" s="17"/>
      <c r="S127" s="17"/>
      <c r="T127" s="17"/>
      <c r="U127" s="17"/>
      <c r="V127" s="17"/>
      <c r="W127" s="17"/>
      <c r="X127" s="17"/>
      <c r="Y127" s="17"/>
      <c r="Z127" s="17"/>
      <c r="AA127" s="17"/>
    </row>
    <row r="128" spans="2:27" x14ac:dyDescent="0.2">
      <c r="B128" s="17"/>
      <c r="C128" s="37" t="str">
        <f t="shared" si="1"/>
        <v>C-</v>
      </c>
      <c r="D128" s="17"/>
      <c r="E128" s="17"/>
      <c r="F128" s="17"/>
      <c r="G128" s="17"/>
      <c r="H128" s="17"/>
      <c r="I128" s="17"/>
      <c r="J128" s="17"/>
      <c r="K128" s="39"/>
      <c r="L128" s="39"/>
      <c r="M128" s="17"/>
      <c r="N128" s="17"/>
      <c r="O128" s="17"/>
      <c r="P128" s="17"/>
      <c r="Q128" s="17"/>
      <c r="R128" s="17"/>
      <c r="S128" s="17"/>
      <c r="T128" s="17"/>
      <c r="U128" s="17"/>
      <c r="V128" s="17"/>
      <c r="W128" s="17"/>
      <c r="X128" s="17"/>
      <c r="Y128" s="17"/>
      <c r="Z128" s="17"/>
      <c r="AA128" s="17"/>
    </row>
    <row r="129" spans="2:27" x14ac:dyDescent="0.2">
      <c r="B129" s="17"/>
      <c r="C129" s="37" t="str">
        <f t="shared" si="1"/>
        <v>C-</v>
      </c>
      <c r="D129" s="17"/>
      <c r="E129" s="17"/>
      <c r="F129" s="17"/>
      <c r="G129" s="17"/>
      <c r="H129" s="17"/>
      <c r="I129" s="17"/>
      <c r="J129" s="17"/>
      <c r="K129" s="39"/>
      <c r="L129" s="39"/>
      <c r="M129" s="17"/>
      <c r="N129" s="17"/>
      <c r="O129" s="17"/>
      <c r="P129" s="17"/>
      <c r="Q129" s="17"/>
      <c r="R129" s="17"/>
      <c r="S129" s="17"/>
      <c r="T129" s="17"/>
      <c r="U129" s="17"/>
      <c r="V129" s="17"/>
      <c r="W129" s="17"/>
      <c r="X129" s="17"/>
      <c r="Y129" s="17"/>
      <c r="Z129" s="17"/>
      <c r="AA129" s="17"/>
    </row>
    <row r="130" spans="2:27" x14ac:dyDescent="0.2">
      <c r="B130" s="17"/>
      <c r="C130" s="37" t="str">
        <f t="shared" si="1"/>
        <v>C-</v>
      </c>
      <c r="D130" s="17"/>
      <c r="E130" s="17"/>
      <c r="F130" s="17"/>
      <c r="G130" s="17"/>
      <c r="H130" s="17"/>
      <c r="I130" s="17"/>
      <c r="J130" s="17"/>
      <c r="K130" s="39"/>
      <c r="L130" s="39"/>
      <c r="M130" s="17"/>
      <c r="N130" s="17"/>
      <c r="O130" s="17"/>
      <c r="P130" s="17"/>
      <c r="Q130" s="17"/>
      <c r="R130" s="17"/>
      <c r="S130" s="17"/>
      <c r="T130" s="17"/>
      <c r="U130" s="17"/>
      <c r="V130" s="17"/>
      <c r="W130" s="17"/>
      <c r="X130" s="17"/>
      <c r="Y130" s="17"/>
      <c r="Z130" s="17"/>
      <c r="AA130" s="17"/>
    </row>
    <row r="131" spans="2:27" x14ac:dyDescent="0.2">
      <c r="B131" s="17"/>
      <c r="C131" s="37" t="str">
        <f t="shared" si="1"/>
        <v>C-</v>
      </c>
      <c r="D131" s="17"/>
      <c r="E131" s="17"/>
      <c r="F131" s="17"/>
      <c r="G131" s="17"/>
      <c r="H131" s="17"/>
      <c r="I131" s="17"/>
      <c r="J131" s="17"/>
      <c r="K131" s="39"/>
      <c r="L131" s="39"/>
      <c r="M131" s="17"/>
      <c r="N131" s="17"/>
      <c r="O131" s="17"/>
      <c r="P131" s="17"/>
      <c r="Q131" s="17"/>
      <c r="R131" s="17"/>
      <c r="S131" s="17"/>
      <c r="T131" s="17"/>
      <c r="U131" s="17"/>
      <c r="V131" s="17"/>
      <c r="W131" s="17"/>
      <c r="X131" s="17"/>
      <c r="Y131" s="17"/>
      <c r="Z131" s="17"/>
      <c r="AA131" s="17"/>
    </row>
    <row r="132" spans="2:27" x14ac:dyDescent="0.2">
      <c r="B132" s="17"/>
      <c r="C132" s="37" t="str">
        <f t="shared" si="1"/>
        <v>C-</v>
      </c>
      <c r="D132" s="17"/>
      <c r="E132" s="17"/>
      <c r="F132" s="17"/>
      <c r="G132" s="17"/>
      <c r="H132" s="17"/>
      <c r="I132" s="17"/>
      <c r="J132" s="17"/>
      <c r="K132" s="39"/>
      <c r="L132" s="39"/>
      <c r="M132" s="17"/>
      <c r="N132" s="17"/>
      <c r="O132" s="17"/>
      <c r="P132" s="17"/>
      <c r="Q132" s="17"/>
      <c r="R132" s="17"/>
      <c r="S132" s="17"/>
      <c r="T132" s="17"/>
      <c r="U132" s="17"/>
      <c r="V132" s="17"/>
      <c r="W132" s="17"/>
      <c r="X132" s="17"/>
      <c r="Y132" s="17"/>
      <c r="Z132" s="17"/>
      <c r="AA132" s="17"/>
    </row>
    <row r="133" spans="2:27" x14ac:dyDescent="0.2">
      <c r="B133" s="17"/>
      <c r="C133" s="37" t="str">
        <f t="shared" si="1"/>
        <v>C-</v>
      </c>
      <c r="D133" s="17"/>
      <c r="E133" s="17"/>
      <c r="F133" s="17"/>
      <c r="G133" s="17"/>
      <c r="H133" s="17"/>
      <c r="I133" s="17"/>
      <c r="J133" s="17"/>
      <c r="K133" s="39"/>
      <c r="L133" s="39"/>
      <c r="M133" s="17"/>
      <c r="N133" s="17"/>
      <c r="O133" s="17"/>
      <c r="P133" s="17"/>
      <c r="Q133" s="17"/>
      <c r="R133" s="17"/>
      <c r="S133" s="17"/>
      <c r="T133" s="17"/>
      <c r="U133" s="17"/>
      <c r="V133" s="17"/>
      <c r="W133" s="17"/>
      <c r="X133" s="17"/>
      <c r="Y133" s="17"/>
      <c r="Z133" s="17"/>
      <c r="AA133" s="17"/>
    </row>
    <row r="134" spans="2:27" x14ac:dyDescent="0.2">
      <c r="B134" s="17"/>
      <c r="C134" s="37" t="str">
        <f t="shared" si="1"/>
        <v>C-</v>
      </c>
      <c r="D134" s="17"/>
      <c r="E134" s="17"/>
      <c r="F134" s="17"/>
      <c r="G134" s="17"/>
      <c r="H134" s="17"/>
      <c r="I134" s="17"/>
      <c r="J134" s="17"/>
      <c r="K134" s="39"/>
      <c r="L134" s="39"/>
      <c r="M134" s="17"/>
      <c r="N134" s="17"/>
      <c r="O134" s="17"/>
      <c r="P134" s="17"/>
      <c r="Q134" s="17"/>
      <c r="R134" s="17"/>
      <c r="S134" s="17"/>
      <c r="T134" s="17"/>
      <c r="U134" s="17"/>
      <c r="V134" s="17"/>
      <c r="W134" s="17"/>
      <c r="X134" s="17"/>
      <c r="Y134" s="17"/>
      <c r="Z134" s="17"/>
      <c r="AA134" s="17"/>
    </row>
    <row r="135" spans="2:27" x14ac:dyDescent="0.2">
      <c r="B135" s="17"/>
      <c r="C135" s="37" t="str">
        <f t="shared" si="1"/>
        <v>C-</v>
      </c>
      <c r="D135" s="17"/>
      <c r="E135" s="17"/>
      <c r="F135" s="17"/>
      <c r="G135" s="17"/>
      <c r="H135" s="17"/>
      <c r="I135" s="17"/>
      <c r="J135" s="17"/>
      <c r="K135" s="39"/>
      <c r="L135" s="39"/>
      <c r="M135" s="17"/>
      <c r="N135" s="17"/>
      <c r="O135" s="17"/>
      <c r="P135" s="17"/>
      <c r="Q135" s="17"/>
      <c r="R135" s="17"/>
      <c r="S135" s="17"/>
      <c r="T135" s="17"/>
      <c r="U135" s="17"/>
      <c r="V135" s="17"/>
      <c r="W135" s="17"/>
      <c r="X135" s="17"/>
      <c r="Y135" s="17"/>
      <c r="Z135" s="17"/>
      <c r="AA135" s="17"/>
    </row>
    <row r="136" spans="2:27" x14ac:dyDescent="0.2">
      <c r="B136" s="17"/>
      <c r="C136" s="37" t="str">
        <f t="shared" si="1"/>
        <v>C-</v>
      </c>
      <c r="D136" s="17"/>
      <c r="E136" s="17"/>
      <c r="F136" s="17"/>
      <c r="G136" s="17"/>
      <c r="H136" s="17"/>
      <c r="I136" s="17"/>
      <c r="J136" s="17"/>
      <c r="K136" s="39"/>
      <c r="L136" s="39"/>
      <c r="M136" s="17"/>
      <c r="N136" s="17"/>
      <c r="O136" s="17"/>
      <c r="P136" s="17"/>
      <c r="Q136" s="17"/>
      <c r="R136" s="17"/>
      <c r="S136" s="17"/>
      <c r="T136" s="17"/>
      <c r="U136" s="17"/>
      <c r="V136" s="17"/>
      <c r="W136" s="17"/>
      <c r="X136" s="17"/>
      <c r="Y136" s="17"/>
      <c r="Z136" s="17"/>
      <c r="AA136" s="17"/>
    </row>
    <row r="137" spans="2:27" x14ac:dyDescent="0.2">
      <c r="B137" s="17"/>
      <c r="C137" s="37" t="str">
        <f t="shared" si="1"/>
        <v>C-</v>
      </c>
      <c r="D137" s="17"/>
      <c r="E137" s="17"/>
      <c r="F137" s="17"/>
      <c r="G137" s="17"/>
      <c r="H137" s="17"/>
      <c r="I137" s="17"/>
      <c r="J137" s="17"/>
      <c r="K137" s="39"/>
      <c r="L137" s="39"/>
      <c r="M137" s="17"/>
      <c r="N137" s="17"/>
      <c r="O137" s="17"/>
      <c r="P137" s="17"/>
      <c r="Q137" s="17"/>
      <c r="R137" s="17"/>
      <c r="S137" s="17"/>
      <c r="T137" s="17"/>
      <c r="U137" s="17"/>
      <c r="V137" s="17"/>
      <c r="W137" s="17"/>
      <c r="X137" s="17"/>
      <c r="Y137" s="17"/>
      <c r="Z137" s="17"/>
      <c r="AA137" s="17"/>
    </row>
    <row r="138" spans="2:27" x14ac:dyDescent="0.2">
      <c r="B138" s="17"/>
      <c r="C138" s="37" t="str">
        <f t="shared" si="1"/>
        <v>C-</v>
      </c>
      <c r="D138" s="17"/>
      <c r="E138" s="17"/>
      <c r="F138" s="17"/>
      <c r="G138" s="17"/>
      <c r="H138" s="17"/>
      <c r="I138" s="17"/>
      <c r="J138" s="17"/>
      <c r="K138" s="39"/>
      <c r="L138" s="39"/>
      <c r="M138" s="17"/>
      <c r="N138" s="17"/>
      <c r="O138" s="17"/>
      <c r="P138" s="17"/>
      <c r="Q138" s="17"/>
      <c r="R138" s="17"/>
      <c r="S138" s="17"/>
      <c r="T138" s="17"/>
      <c r="U138" s="17"/>
      <c r="V138" s="17"/>
      <c r="W138" s="17"/>
      <c r="X138" s="17"/>
      <c r="Y138" s="17"/>
      <c r="Z138" s="17"/>
      <c r="AA138" s="17"/>
    </row>
    <row r="139" spans="2:27" x14ac:dyDescent="0.2">
      <c r="B139" s="17"/>
      <c r="C139" s="37" t="str">
        <f t="shared" ref="C139:C158" si="2">"C-" &amp; IF(D139&lt;&gt;"",C138+1,"")</f>
        <v>C-</v>
      </c>
      <c r="D139" s="17"/>
      <c r="E139" s="17"/>
      <c r="F139" s="17"/>
      <c r="G139" s="17"/>
      <c r="H139" s="17"/>
      <c r="I139" s="17"/>
      <c r="J139" s="17"/>
      <c r="K139" s="39"/>
      <c r="L139" s="39"/>
      <c r="M139" s="17"/>
      <c r="N139" s="17"/>
      <c r="O139" s="17"/>
      <c r="P139" s="17"/>
      <c r="Q139" s="17"/>
      <c r="R139" s="17"/>
      <c r="S139" s="17"/>
      <c r="T139" s="17"/>
      <c r="U139" s="17"/>
      <c r="V139" s="17"/>
      <c r="W139" s="17"/>
      <c r="X139" s="17"/>
      <c r="Y139" s="17"/>
      <c r="Z139" s="17"/>
      <c r="AA139" s="17"/>
    </row>
    <row r="140" spans="2:27" x14ac:dyDescent="0.2">
      <c r="B140" s="17"/>
      <c r="C140" s="37" t="str">
        <f t="shared" si="2"/>
        <v>C-</v>
      </c>
      <c r="D140" s="17"/>
      <c r="E140" s="17"/>
      <c r="F140" s="17"/>
      <c r="G140" s="17"/>
      <c r="H140" s="17"/>
      <c r="I140" s="17"/>
      <c r="J140" s="17"/>
      <c r="K140" s="39"/>
      <c r="L140" s="39"/>
      <c r="M140" s="17"/>
      <c r="N140" s="17"/>
      <c r="O140" s="17"/>
      <c r="P140" s="17"/>
      <c r="Q140" s="17"/>
      <c r="R140" s="17"/>
      <c r="S140" s="17"/>
      <c r="T140" s="17"/>
      <c r="U140" s="17"/>
      <c r="V140" s="17"/>
      <c r="W140" s="17"/>
      <c r="X140" s="17"/>
      <c r="Y140" s="17"/>
      <c r="Z140" s="17"/>
      <c r="AA140" s="17"/>
    </row>
    <row r="141" spans="2:27" x14ac:dyDescent="0.2">
      <c r="B141" s="17"/>
      <c r="C141" s="37" t="str">
        <f t="shared" si="2"/>
        <v>C-</v>
      </c>
      <c r="D141" s="17"/>
      <c r="E141" s="17"/>
      <c r="F141" s="17"/>
      <c r="G141" s="17"/>
      <c r="H141" s="17"/>
      <c r="I141" s="17"/>
      <c r="J141" s="17"/>
      <c r="K141" s="39"/>
      <c r="L141" s="39"/>
      <c r="M141" s="17"/>
      <c r="N141" s="17"/>
      <c r="O141" s="17"/>
      <c r="P141" s="17"/>
      <c r="Q141" s="17"/>
      <c r="R141" s="17"/>
      <c r="S141" s="17"/>
      <c r="T141" s="17"/>
      <c r="U141" s="17"/>
      <c r="V141" s="17"/>
      <c r="W141" s="17"/>
      <c r="X141" s="17"/>
      <c r="Y141" s="17"/>
      <c r="Z141" s="17"/>
      <c r="AA141" s="17"/>
    </row>
    <row r="142" spans="2:27" x14ac:dyDescent="0.2">
      <c r="B142" s="17"/>
      <c r="C142" s="37" t="str">
        <f t="shared" si="2"/>
        <v>C-</v>
      </c>
      <c r="D142" s="17"/>
      <c r="E142" s="17"/>
      <c r="F142" s="17"/>
      <c r="G142" s="17"/>
      <c r="H142" s="17"/>
      <c r="I142" s="17"/>
      <c r="J142" s="17"/>
      <c r="K142" s="39"/>
      <c r="L142" s="39"/>
      <c r="M142" s="17"/>
      <c r="N142" s="17"/>
      <c r="O142" s="17"/>
      <c r="P142" s="17"/>
      <c r="Q142" s="17"/>
      <c r="R142" s="17"/>
      <c r="S142" s="17"/>
      <c r="T142" s="17"/>
      <c r="U142" s="17"/>
      <c r="V142" s="17"/>
      <c r="W142" s="17"/>
      <c r="X142" s="17"/>
      <c r="Y142" s="17"/>
      <c r="Z142" s="17"/>
      <c r="AA142" s="17"/>
    </row>
    <row r="143" spans="2:27" x14ac:dyDescent="0.2">
      <c r="B143" s="17"/>
      <c r="C143" s="37" t="str">
        <f t="shared" si="2"/>
        <v>C-</v>
      </c>
      <c r="D143" s="17"/>
      <c r="E143" s="17"/>
      <c r="F143" s="17"/>
      <c r="G143" s="17"/>
      <c r="H143" s="17"/>
      <c r="I143" s="17"/>
      <c r="J143" s="17"/>
      <c r="K143" s="39"/>
      <c r="L143" s="39"/>
      <c r="M143" s="17"/>
      <c r="N143" s="17"/>
      <c r="O143" s="17"/>
      <c r="P143" s="17"/>
      <c r="Q143" s="17"/>
      <c r="R143" s="17"/>
      <c r="S143" s="17"/>
      <c r="T143" s="17"/>
      <c r="U143" s="17"/>
      <c r="V143" s="17"/>
      <c r="W143" s="17"/>
      <c r="X143" s="17"/>
      <c r="Y143" s="17"/>
      <c r="Z143" s="17"/>
      <c r="AA143" s="17"/>
    </row>
    <row r="144" spans="2:27" x14ac:dyDescent="0.2">
      <c r="B144" s="17"/>
      <c r="C144" s="37" t="str">
        <f t="shared" si="2"/>
        <v>C-</v>
      </c>
      <c r="D144" s="17"/>
      <c r="E144" s="17"/>
      <c r="F144" s="17"/>
      <c r="G144" s="17"/>
      <c r="H144" s="17"/>
      <c r="I144" s="17"/>
      <c r="J144" s="17"/>
      <c r="K144" s="39"/>
      <c r="L144" s="39"/>
      <c r="M144" s="17"/>
      <c r="N144" s="17"/>
      <c r="O144" s="17"/>
      <c r="P144" s="17"/>
      <c r="Q144" s="17"/>
      <c r="R144" s="17"/>
      <c r="S144" s="17"/>
      <c r="T144" s="17"/>
      <c r="U144" s="17"/>
      <c r="V144" s="17"/>
      <c r="W144" s="17"/>
      <c r="X144" s="17"/>
      <c r="Y144" s="17"/>
      <c r="Z144" s="17"/>
      <c r="AA144" s="17"/>
    </row>
    <row r="145" spans="2:27" x14ac:dyDescent="0.2">
      <c r="B145" s="17"/>
      <c r="C145" s="37" t="str">
        <f t="shared" si="2"/>
        <v>C-</v>
      </c>
      <c r="D145" s="17"/>
      <c r="E145" s="17"/>
      <c r="F145" s="17"/>
      <c r="G145" s="17"/>
      <c r="H145" s="17"/>
      <c r="I145" s="17"/>
      <c r="J145" s="17"/>
      <c r="K145" s="39"/>
      <c r="L145" s="39"/>
      <c r="M145" s="17"/>
      <c r="N145" s="17"/>
      <c r="O145" s="17"/>
      <c r="P145" s="17"/>
      <c r="Q145" s="17"/>
      <c r="R145" s="17"/>
      <c r="S145" s="17"/>
      <c r="T145" s="17"/>
      <c r="U145" s="17"/>
      <c r="V145" s="17"/>
      <c r="W145" s="17"/>
      <c r="X145" s="17"/>
      <c r="Y145" s="17"/>
      <c r="Z145" s="17"/>
      <c r="AA145" s="17"/>
    </row>
    <row r="146" spans="2:27" x14ac:dyDescent="0.2">
      <c r="B146" s="17"/>
      <c r="C146" s="37" t="str">
        <f t="shared" si="2"/>
        <v>C-</v>
      </c>
      <c r="D146" s="17"/>
      <c r="E146" s="17"/>
      <c r="F146" s="17"/>
      <c r="G146" s="17"/>
      <c r="H146" s="17"/>
      <c r="I146" s="17"/>
      <c r="J146" s="17"/>
      <c r="K146" s="39"/>
      <c r="L146" s="39"/>
      <c r="M146" s="17"/>
      <c r="N146" s="17"/>
      <c r="O146" s="17"/>
      <c r="P146" s="17"/>
      <c r="Q146" s="17"/>
      <c r="R146" s="17"/>
      <c r="S146" s="17"/>
      <c r="T146" s="17"/>
      <c r="U146" s="17"/>
      <c r="V146" s="17"/>
      <c r="W146" s="17"/>
      <c r="X146" s="17"/>
      <c r="Y146" s="17"/>
      <c r="Z146" s="17"/>
      <c r="AA146" s="17"/>
    </row>
    <row r="147" spans="2:27" x14ac:dyDescent="0.2">
      <c r="B147" s="17"/>
      <c r="C147" s="37" t="str">
        <f t="shared" si="2"/>
        <v>C-</v>
      </c>
      <c r="D147" s="17"/>
      <c r="E147" s="17"/>
      <c r="F147" s="17"/>
      <c r="G147" s="17"/>
      <c r="H147" s="17"/>
      <c r="I147" s="17"/>
      <c r="J147" s="17"/>
      <c r="K147" s="39"/>
      <c r="L147" s="39"/>
      <c r="M147" s="17"/>
      <c r="N147" s="17"/>
      <c r="O147" s="17"/>
      <c r="P147" s="17"/>
      <c r="Q147" s="17"/>
      <c r="R147" s="17"/>
      <c r="S147" s="17"/>
      <c r="T147" s="17"/>
      <c r="U147" s="17"/>
      <c r="V147" s="17"/>
      <c r="W147" s="17"/>
      <c r="X147" s="17"/>
      <c r="Y147" s="17"/>
      <c r="Z147" s="17"/>
      <c r="AA147" s="17"/>
    </row>
    <row r="148" spans="2:27" x14ac:dyDescent="0.2">
      <c r="B148" s="17"/>
      <c r="C148" s="37" t="str">
        <f t="shared" si="2"/>
        <v>C-</v>
      </c>
      <c r="D148" s="17"/>
      <c r="E148" s="17"/>
      <c r="F148" s="17"/>
      <c r="G148" s="17"/>
      <c r="H148" s="17"/>
      <c r="I148" s="17"/>
      <c r="J148" s="17"/>
      <c r="K148" s="39"/>
      <c r="L148" s="39"/>
      <c r="M148" s="17"/>
      <c r="N148" s="17"/>
      <c r="O148" s="17"/>
      <c r="P148" s="17"/>
      <c r="Q148" s="17"/>
      <c r="R148" s="17"/>
      <c r="S148" s="17"/>
      <c r="T148" s="17"/>
      <c r="U148" s="17"/>
      <c r="V148" s="17"/>
      <c r="W148" s="17"/>
      <c r="X148" s="17"/>
      <c r="Y148" s="17"/>
      <c r="Z148" s="17"/>
      <c r="AA148" s="17"/>
    </row>
    <row r="149" spans="2:27" x14ac:dyDescent="0.2">
      <c r="B149" s="17"/>
      <c r="C149" s="37" t="str">
        <f t="shared" si="2"/>
        <v>C-</v>
      </c>
      <c r="D149" s="17"/>
      <c r="E149" s="17"/>
      <c r="F149" s="17"/>
      <c r="G149" s="17"/>
      <c r="H149" s="17"/>
      <c r="I149" s="17"/>
      <c r="J149" s="17"/>
      <c r="K149" s="39"/>
      <c r="L149" s="39"/>
      <c r="M149" s="17"/>
      <c r="N149" s="17"/>
      <c r="O149" s="17"/>
      <c r="P149" s="17"/>
      <c r="Q149" s="17"/>
      <c r="R149" s="17"/>
      <c r="S149" s="17"/>
      <c r="T149" s="17"/>
      <c r="U149" s="17"/>
      <c r="V149" s="17"/>
      <c r="W149" s="17"/>
      <c r="X149" s="17"/>
      <c r="Y149" s="17"/>
      <c r="Z149" s="17"/>
      <c r="AA149" s="17"/>
    </row>
    <row r="150" spans="2:27" x14ac:dyDescent="0.2">
      <c r="B150" s="17"/>
      <c r="C150" s="37" t="str">
        <f t="shared" si="2"/>
        <v>C-</v>
      </c>
      <c r="D150" s="17"/>
      <c r="E150" s="17"/>
      <c r="F150" s="17"/>
      <c r="G150" s="17"/>
      <c r="H150" s="17"/>
      <c r="I150" s="17"/>
      <c r="J150" s="17"/>
      <c r="K150" s="39"/>
      <c r="L150" s="39"/>
      <c r="M150" s="17"/>
      <c r="N150" s="17"/>
      <c r="O150" s="17"/>
      <c r="P150" s="17"/>
      <c r="Q150" s="17"/>
      <c r="R150" s="17"/>
      <c r="S150" s="17"/>
      <c r="T150" s="17"/>
      <c r="U150" s="17"/>
      <c r="V150" s="17"/>
      <c r="W150" s="17"/>
      <c r="X150" s="17"/>
      <c r="Y150" s="17"/>
      <c r="Z150" s="17"/>
      <c r="AA150" s="17"/>
    </row>
    <row r="151" spans="2:27" x14ac:dyDescent="0.2">
      <c r="B151" s="17"/>
      <c r="C151" s="37" t="str">
        <f t="shared" si="2"/>
        <v>C-</v>
      </c>
      <c r="D151" s="17"/>
      <c r="E151" s="17"/>
      <c r="F151" s="17"/>
      <c r="G151" s="17"/>
      <c r="H151" s="17"/>
      <c r="I151" s="17"/>
      <c r="J151" s="17"/>
      <c r="K151" s="39"/>
      <c r="L151" s="39"/>
      <c r="M151" s="17"/>
      <c r="N151" s="17"/>
      <c r="O151" s="17"/>
      <c r="P151" s="17"/>
      <c r="Q151" s="17"/>
      <c r="R151" s="17"/>
      <c r="S151" s="17"/>
      <c r="T151" s="17"/>
      <c r="U151" s="17"/>
      <c r="V151" s="17"/>
      <c r="W151" s="17"/>
      <c r="X151" s="17"/>
      <c r="Y151" s="17"/>
      <c r="Z151" s="17"/>
      <c r="AA151" s="17"/>
    </row>
    <row r="152" spans="2:27" x14ac:dyDescent="0.2">
      <c r="B152" s="17"/>
      <c r="C152" s="37" t="str">
        <f t="shared" si="2"/>
        <v>C-</v>
      </c>
      <c r="D152" s="17"/>
      <c r="E152" s="17"/>
      <c r="F152" s="17"/>
      <c r="G152" s="17"/>
      <c r="H152" s="17"/>
      <c r="I152" s="17"/>
      <c r="J152" s="17"/>
      <c r="K152" s="39"/>
      <c r="L152" s="39"/>
      <c r="M152" s="17"/>
      <c r="N152" s="17"/>
      <c r="O152" s="17"/>
      <c r="P152" s="17"/>
      <c r="Q152" s="17"/>
      <c r="R152" s="17"/>
      <c r="S152" s="17"/>
      <c r="T152" s="17"/>
      <c r="U152" s="17"/>
      <c r="V152" s="17"/>
      <c r="W152" s="17"/>
      <c r="X152" s="17"/>
      <c r="Y152" s="17"/>
      <c r="Z152" s="17"/>
      <c r="AA152" s="17"/>
    </row>
    <row r="153" spans="2:27" x14ac:dyDescent="0.2">
      <c r="B153" s="17"/>
      <c r="C153" s="37" t="str">
        <f t="shared" si="2"/>
        <v>C-</v>
      </c>
      <c r="D153" s="17"/>
      <c r="E153" s="17"/>
      <c r="F153" s="17"/>
      <c r="G153" s="17"/>
      <c r="H153" s="17"/>
      <c r="I153" s="17"/>
      <c r="J153" s="17"/>
      <c r="K153" s="39"/>
      <c r="L153" s="39"/>
      <c r="M153" s="17"/>
      <c r="N153" s="17"/>
      <c r="O153" s="17"/>
      <c r="P153" s="17"/>
      <c r="Q153" s="17"/>
      <c r="R153" s="17"/>
      <c r="S153" s="17"/>
      <c r="T153" s="17"/>
      <c r="U153" s="17"/>
      <c r="V153" s="17"/>
      <c r="W153" s="17"/>
      <c r="X153" s="17"/>
      <c r="Y153" s="17"/>
      <c r="Z153" s="17"/>
      <c r="AA153" s="17"/>
    </row>
    <row r="154" spans="2:27" x14ac:dyDescent="0.2">
      <c r="B154" s="17"/>
      <c r="C154" s="37" t="str">
        <f t="shared" si="2"/>
        <v>C-</v>
      </c>
      <c r="D154" s="17"/>
      <c r="E154" s="17"/>
      <c r="F154" s="17"/>
      <c r="G154" s="17"/>
      <c r="H154" s="17"/>
      <c r="I154" s="17"/>
      <c r="J154" s="17"/>
      <c r="K154" s="39"/>
      <c r="L154" s="39"/>
      <c r="M154" s="17"/>
      <c r="N154" s="17"/>
      <c r="O154" s="17"/>
      <c r="P154" s="17"/>
      <c r="Q154" s="17"/>
      <c r="R154" s="17"/>
      <c r="S154" s="17"/>
      <c r="T154" s="17"/>
      <c r="U154" s="17"/>
      <c r="V154" s="17"/>
      <c r="W154" s="17"/>
      <c r="X154" s="17"/>
      <c r="Y154" s="17"/>
      <c r="Z154" s="17"/>
      <c r="AA154" s="17"/>
    </row>
    <row r="155" spans="2:27" x14ac:dyDescent="0.2">
      <c r="B155" s="17"/>
      <c r="C155" s="37" t="str">
        <f t="shared" si="2"/>
        <v>C-</v>
      </c>
      <c r="D155" s="17"/>
      <c r="E155" s="17"/>
      <c r="F155" s="17"/>
      <c r="G155" s="17"/>
      <c r="H155" s="17"/>
      <c r="I155" s="17"/>
      <c r="J155" s="17"/>
      <c r="K155" s="39"/>
      <c r="L155" s="39"/>
      <c r="M155" s="17"/>
      <c r="N155" s="17"/>
      <c r="O155" s="17"/>
      <c r="P155" s="17"/>
      <c r="Q155" s="17"/>
      <c r="R155" s="17"/>
      <c r="S155" s="17"/>
      <c r="T155" s="17"/>
      <c r="U155" s="17"/>
      <c r="V155" s="17"/>
      <c r="W155" s="17"/>
      <c r="X155" s="17"/>
      <c r="Y155" s="17"/>
      <c r="Z155" s="17"/>
      <c r="AA155" s="17"/>
    </row>
    <row r="156" spans="2:27" x14ac:dyDescent="0.2">
      <c r="B156" s="17"/>
      <c r="C156" s="37" t="str">
        <f t="shared" si="2"/>
        <v>C-</v>
      </c>
      <c r="D156" s="17"/>
      <c r="E156" s="17"/>
      <c r="F156" s="17"/>
      <c r="G156" s="17"/>
      <c r="H156" s="17"/>
      <c r="I156" s="17"/>
      <c r="J156" s="17"/>
      <c r="K156" s="39"/>
      <c r="L156" s="39"/>
      <c r="M156" s="17"/>
      <c r="N156" s="17"/>
      <c r="O156" s="17"/>
      <c r="P156" s="17"/>
      <c r="Q156" s="17"/>
      <c r="R156" s="17"/>
      <c r="S156" s="17"/>
      <c r="T156" s="17"/>
      <c r="U156" s="17"/>
      <c r="V156" s="17"/>
      <c r="W156" s="17"/>
      <c r="X156" s="17"/>
      <c r="Y156" s="17"/>
      <c r="Z156" s="17"/>
      <c r="AA156" s="17"/>
    </row>
    <row r="157" spans="2:27" x14ac:dyDescent="0.2">
      <c r="B157" s="17"/>
      <c r="C157" s="37" t="str">
        <f t="shared" si="2"/>
        <v>C-</v>
      </c>
      <c r="D157" s="17"/>
      <c r="E157" s="17"/>
      <c r="F157" s="17"/>
      <c r="G157" s="17"/>
      <c r="H157" s="17"/>
      <c r="I157" s="17"/>
      <c r="J157" s="17"/>
      <c r="K157" s="39"/>
      <c r="L157" s="39"/>
      <c r="M157" s="17"/>
      <c r="N157" s="17"/>
      <c r="O157" s="17"/>
      <c r="P157" s="17"/>
      <c r="Q157" s="17"/>
      <c r="R157" s="17"/>
      <c r="S157" s="17"/>
      <c r="T157" s="17"/>
      <c r="U157" s="17"/>
      <c r="V157" s="17"/>
      <c r="W157" s="17"/>
      <c r="X157" s="17"/>
      <c r="Y157" s="17"/>
      <c r="Z157" s="17"/>
      <c r="AA157" s="17"/>
    </row>
    <row r="158" spans="2:27" x14ac:dyDescent="0.2">
      <c r="B158" s="17"/>
      <c r="C158" s="37" t="str">
        <f t="shared" si="2"/>
        <v>C-</v>
      </c>
      <c r="D158" s="17"/>
      <c r="E158" s="17"/>
      <c r="F158" s="17"/>
      <c r="G158" s="17"/>
      <c r="H158" s="17"/>
      <c r="I158" s="17"/>
      <c r="J158" s="17"/>
      <c r="K158" s="39"/>
      <c r="L158" s="39"/>
      <c r="M158" s="17"/>
      <c r="N158" s="17"/>
      <c r="O158" s="17"/>
      <c r="P158" s="17"/>
      <c r="Q158" s="17"/>
      <c r="R158" s="17"/>
      <c r="S158" s="17"/>
      <c r="T158" s="17"/>
      <c r="U158" s="17"/>
      <c r="V158" s="17"/>
      <c r="W158" s="17"/>
      <c r="X158" s="17"/>
      <c r="Y158" s="17"/>
      <c r="Z158" s="17"/>
      <c r="AA158" s="17"/>
    </row>
  </sheetData>
  <mergeCells count="4">
    <mergeCell ref="B6:J6"/>
    <mergeCell ref="K6:L6"/>
    <mergeCell ref="M6:T6"/>
    <mergeCell ref="U6:AA6"/>
  </mergeCells>
  <dataValidations count="3">
    <dataValidation type="list" allowBlank="1" showInputMessage="1" showErrorMessage="1" sqref="G8" xr:uid="{00000000-0002-0000-0400-000000000000}">
      <formula1>NonProportional</formula1>
    </dataValidation>
    <dataValidation type="list" allowBlank="1" showInputMessage="1" showErrorMessage="1" sqref="M8" xr:uid="{00000000-0002-0000-0400-000001000000}">
      <formula1>premium</formula1>
    </dataValidation>
    <dataValidation type="list" showInputMessage="1" showErrorMessage="1" sqref="B8:B158" xr:uid="{00000000-0002-0000-0400-000002000000}">
      <formula1>Sparte</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A2D3EE"/>
  </sheetPr>
  <dimension ref="A1:AB158"/>
  <sheetViews>
    <sheetView showGridLines="0" zoomScale="85" zoomScaleNormal="85" workbookViewId="0"/>
  </sheetViews>
  <sheetFormatPr defaultColWidth="9.140625" defaultRowHeight="12.75" x14ac:dyDescent="0.2"/>
  <cols>
    <col min="1" max="1" width="10.42578125" customWidth="1"/>
    <col min="2" max="2" width="11.5703125" customWidth="1"/>
    <col min="4" max="4" width="14" customWidth="1"/>
    <col min="5" max="7" width="13.7109375" customWidth="1"/>
    <col min="9" max="9" width="12.42578125" customWidth="1"/>
    <col min="10" max="26" width="15.7109375" customWidth="1"/>
  </cols>
  <sheetData>
    <row r="1" spans="1:28" s="13" customFormat="1" ht="20.100000000000001" customHeight="1" x14ac:dyDescent="0.2">
      <c r="A1" s="33">
        <f ca="1">_xlfn.SHEET()</f>
        <v>6</v>
      </c>
      <c r="B1" s="12" t="s">
        <v>128</v>
      </c>
    </row>
    <row r="2" spans="1:28" x14ac:dyDescent="0.2">
      <c r="B2" t="str">
        <f>Intro_Passive_RI!$D$5</f>
        <v>Muster-Gesellschaft</v>
      </c>
    </row>
    <row r="4" spans="1:28" s="9" customFormat="1" ht="21" customHeight="1" x14ac:dyDescent="0.2">
      <c r="B4" s="26" t="str">
        <f>VLOOKUP("T.06.02",Translation,LanguageNo+1,FALSE)</f>
        <v>Prospektive Deckungen (Information pro Layer)</v>
      </c>
      <c r="C4" s="26"/>
      <c r="D4" s="26"/>
      <c r="E4" s="26"/>
      <c r="F4" s="26"/>
      <c r="G4" s="26"/>
      <c r="H4" s="26"/>
      <c r="I4" s="26"/>
      <c r="J4" s="26"/>
      <c r="K4" s="26"/>
      <c r="L4" s="26"/>
      <c r="M4" s="26"/>
      <c r="N4" s="26"/>
      <c r="O4" s="26"/>
      <c r="P4" s="26"/>
      <c r="Q4" s="26"/>
      <c r="R4" s="26"/>
      <c r="S4" s="26"/>
      <c r="T4" s="26"/>
      <c r="U4" s="26"/>
      <c r="V4" s="26"/>
      <c r="W4" s="26"/>
      <c r="X4" s="26"/>
      <c r="Y4" s="26"/>
      <c r="Z4" s="26"/>
      <c r="AA4" s="26"/>
      <c r="AB4" s="26"/>
    </row>
    <row r="5" spans="1:28" s="9" customFormat="1" x14ac:dyDescent="0.2">
      <c r="B5" s="27"/>
      <c r="C5" s="27"/>
      <c r="D5" s="27"/>
      <c r="E5" s="27"/>
      <c r="F5" s="27"/>
      <c r="G5" s="27"/>
      <c r="H5" s="27"/>
      <c r="I5" s="27"/>
      <c r="J5" s="27"/>
      <c r="K5" s="27"/>
      <c r="L5" s="27"/>
      <c r="M5" s="27"/>
      <c r="N5" s="27"/>
      <c r="O5" s="27"/>
      <c r="P5" s="27"/>
      <c r="Q5" s="27"/>
      <c r="R5" s="27"/>
      <c r="S5" s="27"/>
      <c r="T5" s="27"/>
      <c r="U5" s="27"/>
      <c r="V5" s="27"/>
      <c r="W5" s="27"/>
      <c r="X5" s="27"/>
      <c r="Y5" s="27"/>
      <c r="Z5" s="27"/>
    </row>
    <row r="6" spans="1:28" s="9" customFormat="1" ht="30" customHeight="1" x14ac:dyDescent="0.2">
      <c r="B6" s="73" t="str">
        <f>VLOOKUP("T.03.03",Translation,LanguageNo+1,FALSE)</f>
        <v>Vertragsinformation</v>
      </c>
      <c r="C6" s="74"/>
      <c r="D6" s="74"/>
      <c r="E6" s="74"/>
      <c r="F6" s="74"/>
      <c r="G6" s="74"/>
      <c r="H6" s="74"/>
      <c r="I6" s="75"/>
      <c r="J6" s="77" t="str">
        <f>VLOOKUP("T.03.04",Translation,LanguageNo+1,FALSE)</f>
        <v>Vertragsdauer</v>
      </c>
      <c r="K6" s="77"/>
      <c r="L6" s="83" t="str">
        <f>VLOOKUP("T.05.03",Translation,LanguageNo+1,FALSE)</f>
        <v>Vertragsbedingungen</v>
      </c>
      <c r="M6" s="84"/>
      <c r="N6" s="84"/>
      <c r="O6" s="84"/>
      <c r="P6" s="84"/>
      <c r="Q6" s="84"/>
      <c r="R6" s="84"/>
      <c r="S6" s="84"/>
      <c r="T6" s="85"/>
      <c r="U6" s="83" t="str">
        <f>VLOOKUP("T.03.06",Translation,LanguageNo+1,FALSE)</f>
        <v>Schadenselbstbeteiligung</v>
      </c>
      <c r="V6" s="84"/>
      <c r="W6" s="84"/>
      <c r="X6" s="84"/>
      <c r="Y6" s="84"/>
      <c r="Z6" s="84"/>
      <c r="AA6" s="84"/>
      <c r="AB6" s="85"/>
    </row>
    <row r="7" spans="1:28" s="9" customFormat="1" ht="127.5" customHeight="1" x14ac:dyDescent="0.2">
      <c r="B7" s="32" t="str">
        <f>VLOOKUP("T.03.07",Translation,LanguageNo+1,FALSE)</f>
        <v>Sparte</v>
      </c>
      <c r="C7" s="32" t="str">
        <f>VLOOKUP("T.03.08",Translation,LanguageNo+1,FALSE)</f>
        <v>Nummer</v>
      </c>
      <c r="D7" s="29" t="str">
        <f>VLOOKUP("T.03.09",Translation,LanguageNo+1,FALSE)</f>
        <v>Versicherungsbranche</v>
      </c>
      <c r="E7" s="29" t="str">
        <f>VLOOKUP("T.04.03",Translation,LanguageNo+1,FALSE)</f>
        <v>Zugrundeliegendes Exposure (z.B. WP, EP, SI)</v>
      </c>
      <c r="F7" s="29" t="str">
        <f>VLOOKUP("T.03.11",Translation,LanguageNo+1,FALSE)</f>
        <v>Exposure Volumen in Mio CHF</v>
      </c>
      <c r="G7" s="29" t="str">
        <f>VLOOKUP("T.03.12",Translation,LanguageNo+1,FALSE)</f>
        <v>Vertragsart</v>
      </c>
      <c r="H7" s="29" t="str">
        <f>VLOOKUP("T.03.13",Translation,LanguageNo+1,FALSE)</f>
        <v>Der Vertrag zieht vor dem Vertrag</v>
      </c>
      <c r="I7" s="29" t="str">
        <f>VLOOKUP("T.03.14",Translation,LanguageNo+1,FALSE)</f>
        <v>Zedierter Anteil</v>
      </c>
      <c r="J7" s="28" t="str">
        <f>VLOOKUP("T.03.17",Translation,LanguageNo+1,FALSE)</f>
        <v>Vertragsbeginn</v>
      </c>
      <c r="K7" s="28" t="str">
        <f>VLOOKUP("T.03.18",Translation,LanguageNo+1,FALSE)</f>
        <v>Vertragsende</v>
      </c>
      <c r="L7" s="28" t="s">
        <v>16</v>
      </c>
      <c r="M7" s="28" t="str">
        <f>VLOOKUP("T.05.04",Translation,LanguageNo+1,FALSE)</f>
        <v>Prämienart (r.o.l., Rate, monetär)</v>
      </c>
      <c r="N7" s="28" t="str">
        <f>VLOOKUP("T.05.05",Translation,LanguageNo+1,FALSE)</f>
        <v>Prämie</v>
      </c>
      <c r="O7" s="28" t="str">
        <f>VLOOKUP("T.05.06",Translation,LanguageNo+1,FALSE)</f>
        <v>Brokerage</v>
      </c>
      <c r="P7" s="28" t="str">
        <f>VLOOKUP("T.05.07",Translation,LanguageNo+1,FALSE)</f>
        <v>Gewinnbeteilugung</v>
      </c>
      <c r="Q7" s="28" t="str">
        <f>VLOOKUP("T.05.08",Translation,LanguageNo+1,FALSE)</f>
        <v>Priorität (in Mio. CHF)</v>
      </c>
      <c r="R7" s="28" t="str">
        <f>VLOOKUP("T.05.09",Translation,LanguageNo+1,FALSE)</f>
        <v>Haftungsstrecke (in Mio. CHF)</v>
      </c>
      <c r="S7" s="28" t="str">
        <f>VLOOKUP("T.05.10",Translation,LanguageNo+1,FALSE)</f>
        <v>AAD (annual aggregated deductible in Mio. CHF)</v>
      </c>
      <c r="T7" s="28" t="str">
        <f>VLOOKUP("T.05.11",Translation,LanguageNo+1,FALSE)</f>
        <v>AAL (annual aggregated limit in Mio. CHF)</v>
      </c>
      <c r="U7" s="28" t="str">
        <f>VLOOKUP("T.05.12",Translation,LanguageNo+1,FALSE)</f>
        <v>Zusatzprämie</v>
      </c>
      <c r="V7" s="28" t="str">
        <f>VLOOKUP("T.06.03",Translation,LanguageNo+1,FALSE)</f>
        <v>Anzahl und Art der Wiederauffüllungen</v>
      </c>
      <c r="W7" s="28" t="str">
        <f>VLOOKUP("T.03.25",Translation,LanguageNo+1,FALSE)</f>
        <v>Selbstbehaltsanteil in % an den Schäden</v>
      </c>
      <c r="X7" s="28" t="str">
        <f>VLOOKUP("T.03.26",Translation,LanguageNo+1,FALSE)</f>
        <v>ab LR</v>
      </c>
      <c r="Y7" s="28" t="str">
        <f>VLOOKUP("T.03.25",Translation,LanguageNo+1,FALSE)</f>
        <v>Selbstbehaltsanteil in % an den Schäden</v>
      </c>
      <c r="Z7" s="28" t="str">
        <f>VLOOKUP("T.03.26",Translation,LanguageNo+1,FALSE)</f>
        <v>ab LR</v>
      </c>
      <c r="AA7" s="28" t="str">
        <f>VLOOKUP("T.03.25",Translation,LanguageNo+1,FALSE)</f>
        <v>Selbstbehaltsanteil in % an den Schäden</v>
      </c>
      <c r="AB7" s="28" t="str">
        <f>VLOOKUP("T.03.26",Translation,LanguageNo+1,FALSE)</f>
        <v>ab LR</v>
      </c>
    </row>
    <row r="8" spans="1:28" ht="38.25" x14ac:dyDescent="0.2">
      <c r="A8" s="34" t="s">
        <v>137</v>
      </c>
      <c r="B8" s="35" t="s">
        <v>2</v>
      </c>
      <c r="C8" s="35" t="str">
        <f>"D-" &amp; IF(D8&lt;&gt;"",0,"")</f>
        <v>D-0</v>
      </c>
      <c r="D8" s="18" t="s">
        <v>15</v>
      </c>
      <c r="E8" s="18" t="s">
        <v>39</v>
      </c>
      <c r="F8" s="18">
        <v>300</v>
      </c>
      <c r="G8" s="18" t="s">
        <v>27</v>
      </c>
      <c r="H8" s="18" t="s">
        <v>212</v>
      </c>
      <c r="I8" s="18">
        <v>0.2</v>
      </c>
      <c r="J8" s="38">
        <v>42370</v>
      </c>
      <c r="K8" s="38">
        <v>42735</v>
      </c>
      <c r="L8" s="18" t="s">
        <v>17</v>
      </c>
      <c r="M8" s="18" t="s">
        <v>19</v>
      </c>
      <c r="N8" s="18">
        <v>0.1</v>
      </c>
      <c r="O8" s="18"/>
      <c r="P8" s="18"/>
      <c r="Q8" s="18">
        <v>50</v>
      </c>
      <c r="R8" s="18">
        <v>100</v>
      </c>
      <c r="S8" s="18">
        <v>0</v>
      </c>
      <c r="T8" s="18">
        <v>200</v>
      </c>
      <c r="U8" s="18">
        <v>0</v>
      </c>
      <c r="V8" s="18" t="s">
        <v>44</v>
      </c>
      <c r="W8" s="18"/>
      <c r="X8" s="18"/>
      <c r="Y8" s="18"/>
      <c r="Z8" s="18"/>
      <c r="AA8" s="18"/>
      <c r="AB8" s="18"/>
    </row>
    <row r="9" spans="1:28" x14ac:dyDescent="0.2">
      <c r="B9" s="17"/>
      <c r="C9" s="36" t="str">
        <f>"D-" &amp;  IF(D9&lt;&gt;"",1,"")</f>
        <v>D-</v>
      </c>
      <c r="D9" s="17"/>
      <c r="E9" s="17"/>
      <c r="F9" s="17"/>
      <c r="G9" s="17"/>
      <c r="H9" s="17"/>
      <c r="I9" s="17"/>
      <c r="J9" s="39"/>
      <c r="K9" s="39"/>
      <c r="L9" s="17"/>
      <c r="M9" s="17"/>
      <c r="N9" s="17"/>
      <c r="O9" s="17"/>
      <c r="P9" s="17"/>
      <c r="Q9" s="17"/>
      <c r="R9" s="17"/>
      <c r="S9" s="17"/>
      <c r="T9" s="17"/>
      <c r="U9" s="17"/>
      <c r="V9" s="17"/>
      <c r="W9" s="17"/>
      <c r="X9" s="17"/>
      <c r="Y9" s="17"/>
      <c r="Z9" s="17"/>
      <c r="AA9" s="17"/>
      <c r="AB9" s="17"/>
    </row>
    <row r="10" spans="1:28" x14ac:dyDescent="0.2">
      <c r="B10" s="17"/>
      <c r="C10" s="37" t="str">
        <f>"D-" &amp; IF(D10&lt;&gt;"",C9+1,"")</f>
        <v>D-</v>
      </c>
      <c r="D10" s="17"/>
      <c r="E10" s="17"/>
      <c r="F10" s="17"/>
      <c r="G10" s="17"/>
      <c r="H10" s="17"/>
      <c r="I10" s="17"/>
      <c r="J10" s="39"/>
      <c r="K10" s="39"/>
      <c r="L10" s="17"/>
      <c r="M10" s="17"/>
      <c r="N10" s="17"/>
      <c r="O10" s="17"/>
      <c r="P10" s="17"/>
      <c r="Q10" s="17"/>
      <c r="R10" s="17"/>
      <c r="S10" s="17"/>
      <c r="T10" s="17"/>
      <c r="U10" s="17"/>
      <c r="V10" s="17"/>
      <c r="W10" s="17"/>
      <c r="X10" s="17"/>
      <c r="Y10" s="17"/>
      <c r="Z10" s="17"/>
      <c r="AA10" s="17"/>
      <c r="AB10" s="17"/>
    </row>
    <row r="11" spans="1:28" x14ac:dyDescent="0.2">
      <c r="B11" s="17"/>
      <c r="C11" s="37" t="str">
        <f t="shared" ref="C11:C74" si="0">"D-" &amp; IF(D11&lt;&gt;"",C10+1,"")</f>
        <v>D-</v>
      </c>
      <c r="D11" s="17"/>
      <c r="E11" s="17"/>
      <c r="F11" s="17"/>
      <c r="G11" s="17"/>
      <c r="H11" s="17"/>
      <c r="I11" s="17"/>
      <c r="J11" s="39"/>
      <c r="K11" s="39"/>
      <c r="L11" s="17"/>
      <c r="M11" s="17"/>
      <c r="N11" s="17"/>
      <c r="O11" s="17"/>
      <c r="P11" s="17"/>
      <c r="Q11" s="17"/>
      <c r="R11" s="17"/>
      <c r="S11" s="17"/>
      <c r="T11" s="17"/>
      <c r="U11" s="17"/>
      <c r="V11" s="17"/>
      <c r="W11" s="17"/>
      <c r="X11" s="17"/>
      <c r="Y11" s="17"/>
      <c r="Z11" s="17"/>
      <c r="AA11" s="17"/>
      <c r="AB11" s="17"/>
    </row>
    <row r="12" spans="1:28" x14ac:dyDescent="0.2">
      <c r="B12" s="17"/>
      <c r="C12" s="37" t="str">
        <f t="shared" si="0"/>
        <v>D-</v>
      </c>
      <c r="D12" s="17"/>
      <c r="E12" s="17"/>
      <c r="F12" s="17"/>
      <c r="G12" s="17"/>
      <c r="H12" s="17"/>
      <c r="I12" s="17"/>
      <c r="J12" s="39"/>
      <c r="K12" s="39"/>
      <c r="L12" s="17"/>
      <c r="M12" s="17"/>
      <c r="N12" s="17"/>
      <c r="O12" s="17"/>
      <c r="P12" s="17"/>
      <c r="Q12" s="17"/>
      <c r="R12" s="17"/>
      <c r="S12" s="17"/>
      <c r="T12" s="17"/>
      <c r="U12" s="17"/>
      <c r="V12" s="17"/>
      <c r="W12" s="17"/>
      <c r="X12" s="17"/>
      <c r="Y12" s="17"/>
      <c r="Z12" s="17"/>
      <c r="AA12" s="17"/>
      <c r="AB12" s="17"/>
    </row>
    <row r="13" spans="1:28" x14ac:dyDescent="0.2">
      <c r="B13" s="17"/>
      <c r="C13" s="37" t="str">
        <f t="shared" si="0"/>
        <v>D-</v>
      </c>
      <c r="D13" s="17"/>
      <c r="E13" s="17"/>
      <c r="F13" s="17"/>
      <c r="G13" s="17"/>
      <c r="H13" s="17"/>
      <c r="I13" s="17"/>
      <c r="J13" s="39"/>
      <c r="K13" s="39"/>
      <c r="L13" s="17"/>
      <c r="M13" s="17"/>
      <c r="N13" s="17"/>
      <c r="O13" s="17"/>
      <c r="P13" s="17"/>
      <c r="Q13" s="17"/>
      <c r="R13" s="17"/>
      <c r="S13" s="17"/>
      <c r="T13" s="17"/>
      <c r="U13" s="17"/>
      <c r="V13" s="17"/>
      <c r="W13" s="17"/>
      <c r="X13" s="17"/>
      <c r="Y13" s="17"/>
      <c r="Z13" s="17"/>
      <c r="AA13" s="17"/>
      <c r="AB13" s="17"/>
    </row>
    <row r="14" spans="1:28" x14ac:dyDescent="0.2">
      <c r="B14" s="17"/>
      <c r="C14" s="37" t="str">
        <f t="shared" si="0"/>
        <v>D-</v>
      </c>
      <c r="D14" s="17"/>
      <c r="E14" s="17"/>
      <c r="F14" s="17"/>
      <c r="G14" s="17"/>
      <c r="H14" s="17"/>
      <c r="I14" s="17"/>
      <c r="J14" s="39"/>
      <c r="K14" s="39"/>
      <c r="L14" s="17"/>
      <c r="M14" s="17"/>
      <c r="N14" s="17"/>
      <c r="O14" s="17"/>
      <c r="P14" s="17"/>
      <c r="Q14" s="17"/>
      <c r="R14" s="17"/>
      <c r="S14" s="17"/>
      <c r="T14" s="17"/>
      <c r="U14" s="17"/>
      <c r="V14" s="17"/>
      <c r="W14" s="17"/>
      <c r="X14" s="17"/>
      <c r="Y14" s="17"/>
      <c r="Z14" s="17"/>
      <c r="AA14" s="17"/>
      <c r="AB14" s="17"/>
    </row>
    <row r="15" spans="1:28" x14ac:dyDescent="0.2">
      <c r="B15" s="17"/>
      <c r="C15" s="37" t="str">
        <f t="shared" si="0"/>
        <v>D-</v>
      </c>
      <c r="D15" s="17"/>
      <c r="E15" s="17"/>
      <c r="F15" s="17"/>
      <c r="G15" s="17"/>
      <c r="H15" s="17"/>
      <c r="I15" s="17"/>
      <c r="J15" s="39"/>
      <c r="K15" s="39"/>
      <c r="L15" s="17"/>
      <c r="M15" s="17"/>
      <c r="N15" s="17"/>
      <c r="O15" s="17"/>
      <c r="P15" s="17"/>
      <c r="Q15" s="17"/>
      <c r="R15" s="17"/>
      <c r="S15" s="17"/>
      <c r="T15" s="17"/>
      <c r="U15" s="17"/>
      <c r="V15" s="17"/>
      <c r="W15" s="17"/>
      <c r="X15" s="17"/>
      <c r="Y15" s="17"/>
      <c r="Z15" s="17"/>
      <c r="AA15" s="17"/>
      <c r="AB15" s="17"/>
    </row>
    <row r="16" spans="1:28" x14ac:dyDescent="0.2">
      <c r="B16" s="17"/>
      <c r="C16" s="37" t="str">
        <f t="shared" si="0"/>
        <v>D-</v>
      </c>
      <c r="D16" s="17"/>
      <c r="E16" s="17"/>
      <c r="F16" s="17"/>
      <c r="G16" s="17"/>
      <c r="H16" s="17"/>
      <c r="I16" s="17"/>
      <c r="J16" s="39"/>
      <c r="K16" s="39"/>
      <c r="L16" s="17"/>
      <c r="M16" s="17"/>
      <c r="N16" s="17"/>
      <c r="O16" s="17"/>
      <c r="P16" s="17"/>
      <c r="Q16" s="17"/>
      <c r="R16" s="17"/>
      <c r="S16" s="17"/>
      <c r="T16" s="17"/>
      <c r="U16" s="17"/>
      <c r="V16" s="17"/>
      <c r="W16" s="17"/>
      <c r="X16" s="17"/>
      <c r="Y16" s="17"/>
      <c r="Z16" s="17"/>
      <c r="AA16" s="17"/>
      <c r="AB16" s="17"/>
    </row>
    <row r="17" spans="2:28" x14ac:dyDescent="0.2">
      <c r="B17" s="17"/>
      <c r="C17" s="37" t="str">
        <f t="shared" si="0"/>
        <v>D-</v>
      </c>
      <c r="D17" s="17"/>
      <c r="E17" s="17"/>
      <c r="F17" s="17"/>
      <c r="G17" s="17"/>
      <c r="H17" s="17"/>
      <c r="I17" s="17"/>
      <c r="J17" s="39"/>
      <c r="K17" s="39"/>
      <c r="L17" s="17"/>
      <c r="M17" s="17"/>
      <c r="N17" s="17"/>
      <c r="O17" s="17"/>
      <c r="P17" s="17"/>
      <c r="Q17" s="17"/>
      <c r="R17" s="17"/>
      <c r="S17" s="17"/>
      <c r="T17" s="17"/>
      <c r="U17" s="17"/>
      <c r="V17" s="17"/>
      <c r="W17" s="17"/>
      <c r="X17" s="17"/>
      <c r="Y17" s="17"/>
      <c r="Z17" s="17"/>
      <c r="AA17" s="17"/>
      <c r="AB17" s="17"/>
    </row>
    <row r="18" spans="2:28" x14ac:dyDescent="0.2">
      <c r="B18" s="17"/>
      <c r="C18" s="37" t="str">
        <f t="shared" si="0"/>
        <v>D-</v>
      </c>
      <c r="D18" s="17"/>
      <c r="E18" s="17"/>
      <c r="F18" s="17"/>
      <c r="G18" s="17"/>
      <c r="H18" s="17"/>
      <c r="I18" s="17"/>
      <c r="J18" s="39"/>
      <c r="K18" s="39"/>
      <c r="L18" s="17"/>
      <c r="M18" s="17"/>
      <c r="N18" s="17"/>
      <c r="O18" s="17"/>
      <c r="P18" s="17"/>
      <c r="Q18" s="17"/>
      <c r="R18" s="17"/>
      <c r="S18" s="17"/>
      <c r="T18" s="17"/>
      <c r="U18" s="17"/>
      <c r="V18" s="17"/>
      <c r="W18" s="17"/>
      <c r="X18" s="17"/>
      <c r="Y18" s="17"/>
      <c r="Z18" s="17"/>
      <c r="AA18" s="17"/>
      <c r="AB18" s="17"/>
    </row>
    <row r="19" spans="2:28" x14ac:dyDescent="0.2">
      <c r="B19" s="17"/>
      <c r="C19" s="37" t="str">
        <f t="shared" si="0"/>
        <v>D-</v>
      </c>
      <c r="D19" s="17"/>
      <c r="E19" s="17"/>
      <c r="F19" s="17"/>
      <c r="G19" s="17"/>
      <c r="H19" s="17"/>
      <c r="I19" s="17"/>
      <c r="J19" s="39"/>
      <c r="K19" s="39"/>
      <c r="L19" s="17"/>
      <c r="M19" s="17"/>
      <c r="N19" s="17"/>
      <c r="O19" s="17"/>
      <c r="P19" s="17"/>
      <c r="Q19" s="17"/>
      <c r="R19" s="17"/>
      <c r="S19" s="17"/>
      <c r="T19" s="17"/>
      <c r="U19" s="17"/>
      <c r="V19" s="17"/>
      <c r="W19" s="17"/>
      <c r="X19" s="17"/>
      <c r="Y19" s="17"/>
      <c r="Z19" s="17"/>
      <c r="AA19" s="17"/>
      <c r="AB19" s="17"/>
    </row>
    <row r="20" spans="2:28" x14ac:dyDescent="0.2">
      <c r="B20" s="17"/>
      <c r="C20" s="37" t="str">
        <f t="shared" si="0"/>
        <v>D-</v>
      </c>
      <c r="D20" s="17"/>
      <c r="E20" s="17"/>
      <c r="F20" s="17"/>
      <c r="G20" s="17"/>
      <c r="H20" s="17"/>
      <c r="I20" s="17"/>
      <c r="J20" s="39"/>
      <c r="K20" s="39"/>
      <c r="L20" s="17"/>
      <c r="M20" s="17"/>
      <c r="N20" s="17"/>
      <c r="O20" s="17"/>
      <c r="P20" s="17"/>
      <c r="Q20" s="17"/>
      <c r="R20" s="17"/>
      <c r="S20" s="17"/>
      <c r="T20" s="17"/>
      <c r="U20" s="17"/>
      <c r="V20" s="17"/>
      <c r="W20" s="17"/>
      <c r="X20" s="17"/>
      <c r="Y20" s="17"/>
      <c r="Z20" s="17"/>
      <c r="AA20" s="17"/>
      <c r="AB20" s="17"/>
    </row>
    <row r="21" spans="2:28" x14ac:dyDescent="0.2">
      <c r="B21" s="17"/>
      <c r="C21" s="37" t="str">
        <f t="shared" si="0"/>
        <v>D-</v>
      </c>
      <c r="D21" s="17"/>
      <c r="E21" s="17"/>
      <c r="F21" s="17"/>
      <c r="G21" s="17"/>
      <c r="H21" s="17"/>
      <c r="I21" s="17"/>
      <c r="J21" s="39"/>
      <c r="K21" s="39"/>
      <c r="L21" s="17"/>
      <c r="M21" s="17"/>
      <c r="N21" s="17"/>
      <c r="O21" s="17"/>
      <c r="P21" s="17"/>
      <c r="Q21" s="17"/>
      <c r="R21" s="17"/>
      <c r="S21" s="17"/>
      <c r="T21" s="17"/>
      <c r="U21" s="17"/>
      <c r="V21" s="17"/>
      <c r="W21" s="17"/>
      <c r="X21" s="17"/>
      <c r="Y21" s="17"/>
      <c r="Z21" s="17"/>
      <c r="AA21" s="17"/>
      <c r="AB21" s="17"/>
    </row>
    <row r="22" spans="2:28" x14ac:dyDescent="0.2">
      <c r="B22" s="17"/>
      <c r="C22" s="37" t="str">
        <f t="shared" si="0"/>
        <v>D-</v>
      </c>
      <c r="D22" s="17"/>
      <c r="E22" s="17"/>
      <c r="F22" s="17"/>
      <c r="G22" s="17"/>
      <c r="H22" s="17"/>
      <c r="I22" s="17"/>
      <c r="J22" s="39"/>
      <c r="K22" s="39"/>
      <c r="L22" s="17"/>
      <c r="M22" s="17"/>
      <c r="N22" s="17"/>
      <c r="O22" s="17"/>
      <c r="P22" s="17"/>
      <c r="Q22" s="17"/>
      <c r="R22" s="17"/>
      <c r="S22" s="17"/>
      <c r="T22" s="17"/>
      <c r="U22" s="17"/>
      <c r="V22" s="17"/>
      <c r="W22" s="17"/>
      <c r="X22" s="17"/>
      <c r="Y22" s="17"/>
      <c r="Z22" s="17"/>
      <c r="AA22" s="17"/>
      <c r="AB22" s="17"/>
    </row>
    <row r="23" spans="2:28" x14ac:dyDescent="0.2">
      <c r="B23" s="17"/>
      <c r="C23" s="37" t="str">
        <f t="shared" si="0"/>
        <v>D-</v>
      </c>
      <c r="D23" s="17"/>
      <c r="E23" s="17"/>
      <c r="F23" s="17"/>
      <c r="G23" s="17"/>
      <c r="H23" s="17"/>
      <c r="I23" s="17"/>
      <c r="J23" s="39"/>
      <c r="K23" s="39"/>
      <c r="L23" s="17"/>
      <c r="M23" s="17"/>
      <c r="N23" s="17"/>
      <c r="O23" s="17"/>
      <c r="P23" s="17"/>
      <c r="Q23" s="17"/>
      <c r="R23" s="17"/>
      <c r="S23" s="17"/>
      <c r="T23" s="17"/>
      <c r="U23" s="17"/>
      <c r="V23" s="17"/>
      <c r="W23" s="17"/>
      <c r="X23" s="17"/>
      <c r="Y23" s="17"/>
      <c r="Z23" s="17"/>
      <c r="AA23" s="17"/>
      <c r="AB23" s="17"/>
    </row>
    <row r="24" spans="2:28" x14ac:dyDescent="0.2">
      <c r="B24" s="17"/>
      <c r="C24" s="37" t="str">
        <f t="shared" si="0"/>
        <v>D-</v>
      </c>
      <c r="D24" s="17"/>
      <c r="E24" s="17"/>
      <c r="F24" s="17"/>
      <c r="G24" s="17"/>
      <c r="H24" s="17"/>
      <c r="I24" s="17"/>
      <c r="J24" s="39"/>
      <c r="K24" s="39"/>
      <c r="L24" s="17"/>
      <c r="M24" s="17"/>
      <c r="N24" s="17"/>
      <c r="O24" s="17"/>
      <c r="P24" s="17"/>
      <c r="Q24" s="17"/>
      <c r="R24" s="17"/>
      <c r="S24" s="17"/>
      <c r="T24" s="17"/>
      <c r="U24" s="17"/>
      <c r="V24" s="17"/>
      <c r="W24" s="17"/>
      <c r="X24" s="17"/>
      <c r="Y24" s="17"/>
      <c r="Z24" s="17"/>
      <c r="AA24" s="17"/>
      <c r="AB24" s="17"/>
    </row>
    <row r="25" spans="2:28" x14ac:dyDescent="0.2">
      <c r="B25" s="17"/>
      <c r="C25" s="37" t="str">
        <f t="shared" si="0"/>
        <v>D-</v>
      </c>
      <c r="D25" s="17"/>
      <c r="E25" s="17"/>
      <c r="F25" s="17"/>
      <c r="G25" s="17"/>
      <c r="H25" s="17"/>
      <c r="I25" s="17"/>
      <c r="J25" s="39"/>
      <c r="K25" s="39"/>
      <c r="L25" s="17"/>
      <c r="M25" s="17"/>
      <c r="N25" s="17"/>
      <c r="O25" s="17"/>
      <c r="P25" s="17"/>
      <c r="Q25" s="17"/>
      <c r="R25" s="17"/>
      <c r="S25" s="17"/>
      <c r="T25" s="17"/>
      <c r="U25" s="17"/>
      <c r="V25" s="17"/>
      <c r="W25" s="17"/>
      <c r="X25" s="17"/>
      <c r="Y25" s="17"/>
      <c r="Z25" s="17"/>
      <c r="AA25" s="17"/>
      <c r="AB25" s="17"/>
    </row>
    <row r="26" spans="2:28" x14ac:dyDescent="0.2">
      <c r="B26" s="17"/>
      <c r="C26" s="37" t="str">
        <f t="shared" si="0"/>
        <v>D-</v>
      </c>
      <c r="D26" s="17"/>
      <c r="E26" s="17"/>
      <c r="F26" s="17"/>
      <c r="G26" s="17"/>
      <c r="H26" s="17"/>
      <c r="I26" s="17"/>
      <c r="J26" s="39"/>
      <c r="K26" s="39"/>
      <c r="L26" s="17"/>
      <c r="M26" s="17"/>
      <c r="N26" s="17"/>
      <c r="O26" s="17"/>
      <c r="P26" s="17"/>
      <c r="Q26" s="17"/>
      <c r="R26" s="17"/>
      <c r="S26" s="17"/>
      <c r="T26" s="17"/>
      <c r="U26" s="17"/>
      <c r="V26" s="17"/>
      <c r="W26" s="17"/>
      <c r="X26" s="17"/>
      <c r="Y26" s="17"/>
      <c r="Z26" s="17"/>
      <c r="AA26" s="17"/>
      <c r="AB26" s="17"/>
    </row>
    <row r="27" spans="2:28" x14ac:dyDescent="0.2">
      <c r="B27" s="17"/>
      <c r="C27" s="37" t="str">
        <f t="shared" si="0"/>
        <v>D-</v>
      </c>
      <c r="D27" s="17"/>
      <c r="E27" s="17"/>
      <c r="F27" s="17"/>
      <c r="G27" s="17"/>
      <c r="H27" s="17"/>
      <c r="I27" s="17"/>
      <c r="J27" s="39"/>
      <c r="K27" s="39"/>
      <c r="L27" s="17"/>
      <c r="M27" s="17"/>
      <c r="N27" s="17"/>
      <c r="O27" s="17"/>
      <c r="P27" s="17"/>
      <c r="Q27" s="17"/>
      <c r="R27" s="17"/>
      <c r="S27" s="17"/>
      <c r="T27" s="17"/>
      <c r="U27" s="17"/>
      <c r="V27" s="17"/>
      <c r="W27" s="17"/>
      <c r="X27" s="17"/>
      <c r="Y27" s="17"/>
      <c r="Z27" s="17"/>
      <c r="AA27" s="17"/>
      <c r="AB27" s="17"/>
    </row>
    <row r="28" spans="2:28" x14ac:dyDescent="0.2">
      <c r="B28" s="17"/>
      <c r="C28" s="37" t="str">
        <f t="shared" si="0"/>
        <v>D-</v>
      </c>
      <c r="D28" s="17"/>
      <c r="E28" s="17"/>
      <c r="F28" s="17"/>
      <c r="G28" s="17"/>
      <c r="H28" s="17"/>
      <c r="I28" s="17"/>
      <c r="J28" s="39"/>
      <c r="K28" s="39"/>
      <c r="L28" s="17"/>
      <c r="M28" s="17"/>
      <c r="N28" s="17"/>
      <c r="O28" s="17"/>
      <c r="P28" s="17"/>
      <c r="Q28" s="17"/>
      <c r="R28" s="17"/>
      <c r="S28" s="17"/>
      <c r="T28" s="17"/>
      <c r="U28" s="17"/>
      <c r="V28" s="17"/>
      <c r="W28" s="17"/>
      <c r="X28" s="17"/>
      <c r="Y28" s="17"/>
      <c r="Z28" s="17"/>
      <c r="AA28" s="17"/>
      <c r="AB28" s="17"/>
    </row>
    <row r="29" spans="2:28" x14ac:dyDescent="0.2">
      <c r="B29" s="17"/>
      <c r="C29" s="37" t="str">
        <f t="shared" si="0"/>
        <v>D-</v>
      </c>
      <c r="D29" s="17"/>
      <c r="E29" s="17"/>
      <c r="F29" s="17"/>
      <c r="G29" s="17"/>
      <c r="H29" s="17"/>
      <c r="I29" s="17"/>
      <c r="J29" s="39"/>
      <c r="K29" s="39"/>
      <c r="L29" s="17"/>
      <c r="M29" s="17"/>
      <c r="N29" s="17"/>
      <c r="O29" s="17"/>
      <c r="P29" s="17"/>
      <c r="Q29" s="17"/>
      <c r="R29" s="17"/>
      <c r="S29" s="17"/>
      <c r="T29" s="17"/>
      <c r="U29" s="17"/>
      <c r="V29" s="17"/>
      <c r="W29" s="17"/>
      <c r="X29" s="17"/>
      <c r="Y29" s="17"/>
      <c r="Z29" s="17"/>
      <c r="AA29" s="17"/>
      <c r="AB29" s="17"/>
    </row>
    <row r="30" spans="2:28" x14ac:dyDescent="0.2">
      <c r="B30" s="17"/>
      <c r="C30" s="37" t="str">
        <f t="shared" si="0"/>
        <v>D-</v>
      </c>
      <c r="D30" s="17"/>
      <c r="E30" s="17"/>
      <c r="F30" s="17"/>
      <c r="G30" s="17"/>
      <c r="H30" s="17"/>
      <c r="I30" s="17"/>
      <c r="J30" s="39"/>
      <c r="K30" s="39"/>
      <c r="L30" s="17"/>
      <c r="M30" s="17"/>
      <c r="N30" s="17"/>
      <c r="O30" s="17"/>
      <c r="P30" s="17"/>
      <c r="Q30" s="17"/>
      <c r="R30" s="17"/>
      <c r="S30" s="17"/>
      <c r="T30" s="17"/>
      <c r="U30" s="17"/>
      <c r="V30" s="17"/>
      <c r="W30" s="17"/>
      <c r="X30" s="17"/>
      <c r="Y30" s="17"/>
      <c r="Z30" s="17"/>
      <c r="AA30" s="17"/>
      <c r="AB30" s="17"/>
    </row>
    <row r="31" spans="2:28" x14ac:dyDescent="0.2">
      <c r="B31" s="17"/>
      <c r="C31" s="37" t="str">
        <f t="shared" si="0"/>
        <v>D-</v>
      </c>
      <c r="D31" s="17"/>
      <c r="E31" s="17"/>
      <c r="F31" s="17"/>
      <c r="G31" s="17"/>
      <c r="H31" s="17"/>
      <c r="I31" s="17"/>
      <c r="J31" s="39"/>
      <c r="K31" s="39"/>
      <c r="L31" s="17"/>
      <c r="M31" s="17"/>
      <c r="N31" s="17"/>
      <c r="O31" s="17"/>
      <c r="P31" s="17"/>
      <c r="Q31" s="17"/>
      <c r="R31" s="17"/>
      <c r="S31" s="17"/>
      <c r="T31" s="17"/>
      <c r="U31" s="17"/>
      <c r="V31" s="17"/>
      <c r="W31" s="17"/>
      <c r="X31" s="17"/>
      <c r="Y31" s="17"/>
      <c r="Z31" s="17"/>
      <c r="AA31" s="17"/>
      <c r="AB31" s="17"/>
    </row>
    <row r="32" spans="2:28" x14ac:dyDescent="0.2">
      <c r="B32" s="17"/>
      <c r="C32" s="37" t="str">
        <f t="shared" si="0"/>
        <v>D-</v>
      </c>
      <c r="D32" s="17"/>
      <c r="E32" s="17"/>
      <c r="F32" s="17"/>
      <c r="G32" s="17"/>
      <c r="H32" s="17"/>
      <c r="I32" s="17"/>
      <c r="J32" s="39"/>
      <c r="K32" s="39"/>
      <c r="L32" s="17"/>
      <c r="M32" s="17"/>
      <c r="N32" s="17"/>
      <c r="O32" s="17"/>
      <c r="P32" s="17"/>
      <c r="Q32" s="17"/>
      <c r="R32" s="17"/>
      <c r="S32" s="17"/>
      <c r="T32" s="17"/>
      <c r="U32" s="17"/>
      <c r="V32" s="17"/>
      <c r="W32" s="17"/>
      <c r="X32" s="17"/>
      <c r="Y32" s="17"/>
      <c r="Z32" s="17"/>
      <c r="AA32" s="17"/>
      <c r="AB32" s="17"/>
    </row>
    <row r="33" spans="2:28" x14ac:dyDescent="0.2">
      <c r="B33" s="17"/>
      <c r="C33" s="37" t="str">
        <f t="shared" si="0"/>
        <v>D-</v>
      </c>
      <c r="D33" s="17"/>
      <c r="E33" s="17"/>
      <c r="F33" s="17"/>
      <c r="G33" s="17"/>
      <c r="H33" s="17"/>
      <c r="I33" s="17"/>
      <c r="J33" s="39"/>
      <c r="K33" s="39"/>
      <c r="L33" s="17"/>
      <c r="M33" s="17"/>
      <c r="N33" s="17"/>
      <c r="O33" s="17"/>
      <c r="P33" s="17"/>
      <c r="Q33" s="17"/>
      <c r="R33" s="17"/>
      <c r="S33" s="17"/>
      <c r="T33" s="17"/>
      <c r="U33" s="17"/>
      <c r="V33" s="17"/>
      <c r="W33" s="17"/>
      <c r="X33" s="17"/>
      <c r="Y33" s="17"/>
      <c r="Z33" s="17"/>
      <c r="AA33" s="17"/>
      <c r="AB33" s="17"/>
    </row>
    <row r="34" spans="2:28" x14ac:dyDescent="0.2">
      <c r="B34" s="17"/>
      <c r="C34" s="37" t="str">
        <f t="shared" si="0"/>
        <v>D-</v>
      </c>
      <c r="D34" s="17"/>
      <c r="E34" s="17"/>
      <c r="F34" s="17"/>
      <c r="G34" s="17"/>
      <c r="H34" s="17"/>
      <c r="I34" s="17"/>
      <c r="J34" s="39"/>
      <c r="K34" s="39"/>
      <c r="L34" s="17"/>
      <c r="M34" s="17"/>
      <c r="N34" s="17"/>
      <c r="O34" s="17"/>
      <c r="P34" s="17"/>
      <c r="Q34" s="17"/>
      <c r="R34" s="17"/>
      <c r="S34" s="17"/>
      <c r="T34" s="17"/>
      <c r="U34" s="17"/>
      <c r="V34" s="17"/>
      <c r="W34" s="17"/>
      <c r="X34" s="17"/>
      <c r="Y34" s="17"/>
      <c r="Z34" s="17"/>
      <c r="AA34" s="17"/>
      <c r="AB34" s="17"/>
    </row>
    <row r="35" spans="2:28" x14ac:dyDescent="0.2">
      <c r="B35" s="17"/>
      <c r="C35" s="37" t="str">
        <f t="shared" si="0"/>
        <v>D-</v>
      </c>
      <c r="D35" s="17"/>
      <c r="E35" s="17"/>
      <c r="F35" s="17"/>
      <c r="G35" s="17"/>
      <c r="H35" s="17"/>
      <c r="I35" s="17"/>
      <c r="J35" s="39"/>
      <c r="K35" s="39"/>
      <c r="L35" s="17"/>
      <c r="M35" s="17"/>
      <c r="N35" s="17"/>
      <c r="O35" s="17"/>
      <c r="P35" s="17"/>
      <c r="Q35" s="17"/>
      <c r="R35" s="17"/>
      <c r="S35" s="17"/>
      <c r="T35" s="17"/>
      <c r="U35" s="17"/>
      <c r="V35" s="17"/>
      <c r="W35" s="17"/>
      <c r="X35" s="17"/>
      <c r="Y35" s="17"/>
      <c r="Z35" s="17"/>
      <c r="AA35" s="17"/>
      <c r="AB35" s="17"/>
    </row>
    <row r="36" spans="2:28" x14ac:dyDescent="0.2">
      <c r="B36" s="17"/>
      <c r="C36" s="37" t="str">
        <f t="shared" si="0"/>
        <v>D-</v>
      </c>
      <c r="D36" s="17"/>
      <c r="E36" s="17"/>
      <c r="F36" s="17"/>
      <c r="G36" s="17"/>
      <c r="H36" s="17"/>
      <c r="I36" s="17"/>
      <c r="J36" s="39"/>
      <c r="K36" s="39"/>
      <c r="L36" s="17"/>
      <c r="M36" s="17"/>
      <c r="N36" s="17"/>
      <c r="O36" s="17"/>
      <c r="P36" s="17"/>
      <c r="Q36" s="17"/>
      <c r="R36" s="17"/>
      <c r="S36" s="17"/>
      <c r="T36" s="17"/>
      <c r="U36" s="17"/>
      <c r="V36" s="17"/>
      <c r="W36" s="17"/>
      <c r="X36" s="17"/>
      <c r="Y36" s="17"/>
      <c r="Z36" s="17"/>
      <c r="AA36" s="17"/>
      <c r="AB36" s="17"/>
    </row>
    <row r="37" spans="2:28" x14ac:dyDescent="0.2">
      <c r="B37" s="17"/>
      <c r="C37" s="37" t="str">
        <f t="shared" si="0"/>
        <v>D-</v>
      </c>
      <c r="D37" s="17"/>
      <c r="E37" s="17"/>
      <c r="F37" s="17"/>
      <c r="G37" s="17"/>
      <c r="H37" s="17"/>
      <c r="I37" s="17"/>
      <c r="J37" s="39"/>
      <c r="K37" s="39"/>
      <c r="L37" s="17"/>
      <c r="M37" s="17"/>
      <c r="N37" s="17"/>
      <c r="O37" s="17"/>
      <c r="P37" s="17"/>
      <c r="Q37" s="17"/>
      <c r="R37" s="17"/>
      <c r="S37" s="17"/>
      <c r="T37" s="17"/>
      <c r="U37" s="17"/>
      <c r="V37" s="17"/>
      <c r="W37" s="17"/>
      <c r="X37" s="17"/>
      <c r="Y37" s="17"/>
      <c r="Z37" s="17"/>
      <c r="AA37" s="17"/>
      <c r="AB37" s="17"/>
    </row>
    <row r="38" spans="2:28" x14ac:dyDescent="0.2">
      <c r="B38" s="17"/>
      <c r="C38" s="37" t="str">
        <f t="shared" si="0"/>
        <v>D-</v>
      </c>
      <c r="D38" s="17"/>
      <c r="E38" s="17"/>
      <c r="F38" s="17"/>
      <c r="G38" s="17"/>
      <c r="H38" s="17"/>
      <c r="I38" s="17"/>
      <c r="J38" s="39"/>
      <c r="K38" s="39"/>
      <c r="L38" s="17"/>
      <c r="M38" s="17"/>
      <c r="N38" s="17"/>
      <c r="O38" s="17"/>
      <c r="P38" s="17"/>
      <c r="Q38" s="17"/>
      <c r="R38" s="17"/>
      <c r="S38" s="17"/>
      <c r="T38" s="17"/>
      <c r="U38" s="17"/>
      <c r="V38" s="17"/>
      <c r="W38" s="17"/>
      <c r="X38" s="17"/>
      <c r="Y38" s="17"/>
      <c r="Z38" s="17"/>
      <c r="AA38" s="17"/>
      <c r="AB38" s="17"/>
    </row>
    <row r="39" spans="2:28" x14ac:dyDescent="0.2">
      <c r="B39" s="17"/>
      <c r="C39" s="37" t="str">
        <f t="shared" si="0"/>
        <v>D-</v>
      </c>
      <c r="D39" s="17"/>
      <c r="E39" s="17"/>
      <c r="F39" s="17"/>
      <c r="G39" s="17"/>
      <c r="H39" s="17"/>
      <c r="I39" s="17"/>
      <c r="J39" s="39"/>
      <c r="K39" s="39"/>
      <c r="L39" s="17"/>
      <c r="M39" s="17"/>
      <c r="N39" s="17"/>
      <c r="O39" s="17"/>
      <c r="P39" s="17"/>
      <c r="Q39" s="17"/>
      <c r="R39" s="17"/>
      <c r="S39" s="17"/>
      <c r="T39" s="17"/>
      <c r="U39" s="17"/>
      <c r="V39" s="17"/>
      <c r="W39" s="17"/>
      <c r="X39" s="17"/>
      <c r="Y39" s="17"/>
      <c r="Z39" s="17"/>
      <c r="AA39" s="17"/>
      <c r="AB39" s="17"/>
    </row>
    <row r="40" spans="2:28" x14ac:dyDescent="0.2">
      <c r="B40" s="17"/>
      <c r="C40" s="37" t="str">
        <f t="shared" si="0"/>
        <v>D-</v>
      </c>
      <c r="D40" s="17"/>
      <c r="E40" s="17"/>
      <c r="F40" s="17"/>
      <c r="G40" s="17"/>
      <c r="H40" s="17"/>
      <c r="I40" s="17"/>
      <c r="J40" s="39"/>
      <c r="K40" s="39"/>
      <c r="L40" s="17"/>
      <c r="M40" s="17"/>
      <c r="N40" s="17"/>
      <c r="O40" s="17"/>
      <c r="P40" s="17"/>
      <c r="Q40" s="17"/>
      <c r="R40" s="17"/>
      <c r="S40" s="17"/>
      <c r="T40" s="17"/>
      <c r="U40" s="17"/>
      <c r="V40" s="17"/>
      <c r="W40" s="17"/>
      <c r="X40" s="17"/>
      <c r="Y40" s="17"/>
      <c r="Z40" s="17"/>
      <c r="AA40" s="17"/>
      <c r="AB40" s="17"/>
    </row>
    <row r="41" spans="2:28" x14ac:dyDescent="0.2">
      <c r="B41" s="17"/>
      <c r="C41" s="37" t="str">
        <f t="shared" si="0"/>
        <v>D-</v>
      </c>
      <c r="D41" s="17"/>
      <c r="E41" s="17"/>
      <c r="F41" s="17"/>
      <c r="G41" s="17"/>
      <c r="H41" s="17"/>
      <c r="I41" s="17"/>
      <c r="J41" s="39"/>
      <c r="K41" s="39"/>
      <c r="L41" s="17"/>
      <c r="M41" s="17"/>
      <c r="N41" s="17"/>
      <c r="O41" s="17"/>
      <c r="P41" s="17"/>
      <c r="Q41" s="17"/>
      <c r="R41" s="17"/>
      <c r="S41" s="17"/>
      <c r="T41" s="17"/>
      <c r="U41" s="17"/>
      <c r="V41" s="17"/>
      <c r="W41" s="17"/>
      <c r="X41" s="17"/>
      <c r="Y41" s="17"/>
      <c r="Z41" s="17"/>
      <c r="AA41" s="17"/>
      <c r="AB41" s="17"/>
    </row>
    <row r="42" spans="2:28" x14ac:dyDescent="0.2">
      <c r="B42" s="17"/>
      <c r="C42" s="37" t="str">
        <f t="shared" si="0"/>
        <v>D-</v>
      </c>
      <c r="D42" s="17"/>
      <c r="E42" s="17"/>
      <c r="F42" s="17"/>
      <c r="G42" s="17"/>
      <c r="H42" s="17"/>
      <c r="I42" s="17"/>
      <c r="J42" s="39"/>
      <c r="K42" s="39"/>
      <c r="L42" s="17"/>
      <c r="M42" s="17"/>
      <c r="N42" s="17"/>
      <c r="O42" s="17"/>
      <c r="P42" s="17"/>
      <c r="Q42" s="17"/>
      <c r="R42" s="17"/>
      <c r="S42" s="17"/>
      <c r="T42" s="17"/>
      <c r="U42" s="17"/>
      <c r="V42" s="17"/>
      <c r="W42" s="17"/>
      <c r="X42" s="17"/>
      <c r="Y42" s="17"/>
      <c r="Z42" s="17"/>
      <c r="AA42" s="17"/>
      <c r="AB42" s="17"/>
    </row>
    <row r="43" spans="2:28" x14ac:dyDescent="0.2">
      <c r="B43" s="17"/>
      <c r="C43" s="37" t="str">
        <f t="shared" si="0"/>
        <v>D-</v>
      </c>
      <c r="D43" s="17"/>
      <c r="E43" s="17"/>
      <c r="F43" s="17"/>
      <c r="G43" s="17"/>
      <c r="H43" s="17"/>
      <c r="I43" s="17"/>
      <c r="J43" s="39"/>
      <c r="K43" s="39"/>
      <c r="L43" s="17"/>
      <c r="M43" s="17"/>
      <c r="N43" s="17"/>
      <c r="O43" s="17"/>
      <c r="P43" s="17"/>
      <c r="Q43" s="17"/>
      <c r="R43" s="17"/>
      <c r="S43" s="17"/>
      <c r="T43" s="17"/>
      <c r="U43" s="17"/>
      <c r="V43" s="17"/>
      <c r="W43" s="17"/>
      <c r="X43" s="17"/>
      <c r="Y43" s="17"/>
      <c r="Z43" s="17"/>
      <c r="AA43" s="17"/>
      <c r="AB43" s="17"/>
    </row>
    <row r="44" spans="2:28" x14ac:dyDescent="0.2">
      <c r="B44" s="17"/>
      <c r="C44" s="37" t="str">
        <f t="shared" si="0"/>
        <v>D-</v>
      </c>
      <c r="D44" s="17"/>
      <c r="E44" s="17"/>
      <c r="F44" s="17"/>
      <c r="G44" s="17"/>
      <c r="H44" s="17"/>
      <c r="I44" s="17"/>
      <c r="J44" s="39"/>
      <c r="K44" s="39"/>
      <c r="L44" s="17"/>
      <c r="M44" s="17"/>
      <c r="N44" s="17"/>
      <c r="O44" s="17"/>
      <c r="P44" s="17"/>
      <c r="Q44" s="17"/>
      <c r="R44" s="17"/>
      <c r="S44" s="17"/>
      <c r="T44" s="17"/>
      <c r="U44" s="17"/>
      <c r="V44" s="17"/>
      <c r="W44" s="17"/>
      <c r="X44" s="17"/>
      <c r="Y44" s="17"/>
      <c r="Z44" s="17"/>
      <c r="AA44" s="17"/>
      <c r="AB44" s="17"/>
    </row>
    <row r="45" spans="2:28" x14ac:dyDescent="0.2">
      <c r="B45" s="17"/>
      <c r="C45" s="37" t="str">
        <f t="shared" si="0"/>
        <v>D-</v>
      </c>
      <c r="D45" s="17"/>
      <c r="E45" s="17"/>
      <c r="F45" s="17"/>
      <c r="G45" s="17"/>
      <c r="H45" s="17"/>
      <c r="I45" s="17"/>
      <c r="J45" s="39"/>
      <c r="K45" s="39"/>
      <c r="L45" s="17"/>
      <c r="M45" s="17"/>
      <c r="N45" s="17"/>
      <c r="O45" s="17"/>
      <c r="P45" s="17"/>
      <c r="Q45" s="17"/>
      <c r="R45" s="17"/>
      <c r="S45" s="17"/>
      <c r="T45" s="17"/>
      <c r="U45" s="17"/>
      <c r="V45" s="17"/>
      <c r="W45" s="17"/>
      <c r="X45" s="17"/>
      <c r="Y45" s="17"/>
      <c r="Z45" s="17"/>
      <c r="AA45" s="17"/>
      <c r="AB45" s="17"/>
    </row>
    <row r="46" spans="2:28" x14ac:dyDescent="0.2">
      <c r="B46" s="17"/>
      <c r="C46" s="37" t="str">
        <f t="shared" si="0"/>
        <v>D-</v>
      </c>
      <c r="D46" s="17"/>
      <c r="E46" s="17"/>
      <c r="F46" s="17"/>
      <c r="G46" s="17"/>
      <c r="H46" s="17"/>
      <c r="I46" s="17"/>
      <c r="J46" s="39"/>
      <c r="K46" s="39"/>
      <c r="L46" s="17"/>
      <c r="M46" s="17"/>
      <c r="N46" s="17"/>
      <c r="O46" s="17"/>
      <c r="P46" s="17"/>
      <c r="Q46" s="17"/>
      <c r="R46" s="17"/>
      <c r="S46" s="17"/>
      <c r="T46" s="17"/>
      <c r="U46" s="17"/>
      <c r="V46" s="17"/>
      <c r="W46" s="17"/>
      <c r="X46" s="17"/>
      <c r="Y46" s="17"/>
      <c r="Z46" s="17"/>
      <c r="AA46" s="17"/>
      <c r="AB46" s="17"/>
    </row>
    <row r="47" spans="2:28" x14ac:dyDescent="0.2">
      <c r="B47" s="17"/>
      <c r="C47" s="37" t="str">
        <f t="shared" si="0"/>
        <v>D-</v>
      </c>
      <c r="D47" s="17"/>
      <c r="E47" s="17"/>
      <c r="F47" s="17"/>
      <c r="G47" s="17"/>
      <c r="H47" s="17"/>
      <c r="I47" s="17"/>
      <c r="J47" s="39"/>
      <c r="K47" s="39"/>
      <c r="L47" s="17"/>
      <c r="M47" s="17"/>
      <c r="N47" s="17"/>
      <c r="O47" s="17"/>
      <c r="P47" s="17"/>
      <c r="Q47" s="17"/>
      <c r="R47" s="17"/>
      <c r="S47" s="17"/>
      <c r="T47" s="17"/>
      <c r="U47" s="17"/>
      <c r="V47" s="17"/>
      <c r="W47" s="17"/>
      <c r="X47" s="17"/>
      <c r="Y47" s="17"/>
      <c r="Z47" s="17"/>
      <c r="AA47" s="17"/>
      <c r="AB47" s="17"/>
    </row>
    <row r="48" spans="2:28" x14ac:dyDescent="0.2">
      <c r="B48" s="17"/>
      <c r="C48" s="37" t="str">
        <f t="shared" si="0"/>
        <v>D-</v>
      </c>
      <c r="D48" s="17"/>
      <c r="E48" s="17"/>
      <c r="F48" s="17"/>
      <c r="G48" s="17"/>
      <c r="H48" s="17"/>
      <c r="I48" s="17"/>
      <c r="J48" s="39"/>
      <c r="K48" s="39"/>
      <c r="L48" s="17"/>
      <c r="M48" s="17"/>
      <c r="N48" s="17"/>
      <c r="O48" s="17"/>
      <c r="P48" s="17"/>
      <c r="Q48" s="17"/>
      <c r="R48" s="17"/>
      <c r="S48" s="17"/>
      <c r="T48" s="17"/>
      <c r="U48" s="17"/>
      <c r="V48" s="17"/>
      <c r="W48" s="17"/>
      <c r="X48" s="17"/>
      <c r="Y48" s="17"/>
      <c r="Z48" s="17"/>
      <c r="AA48" s="17"/>
      <c r="AB48" s="17"/>
    </row>
    <row r="49" spans="2:28" x14ac:dyDescent="0.2">
      <c r="B49" s="17"/>
      <c r="C49" s="37" t="str">
        <f t="shared" si="0"/>
        <v>D-</v>
      </c>
      <c r="D49" s="17"/>
      <c r="E49" s="17"/>
      <c r="F49" s="17"/>
      <c r="G49" s="17"/>
      <c r="H49" s="17"/>
      <c r="I49" s="17"/>
      <c r="J49" s="39"/>
      <c r="K49" s="39"/>
      <c r="L49" s="17"/>
      <c r="M49" s="17"/>
      <c r="N49" s="17"/>
      <c r="O49" s="17"/>
      <c r="P49" s="17"/>
      <c r="Q49" s="17"/>
      <c r="R49" s="17"/>
      <c r="S49" s="17"/>
      <c r="T49" s="17"/>
      <c r="U49" s="17"/>
      <c r="V49" s="17"/>
      <c r="W49" s="17"/>
      <c r="X49" s="17"/>
      <c r="Y49" s="17"/>
      <c r="Z49" s="17"/>
      <c r="AA49" s="17"/>
      <c r="AB49" s="17"/>
    </row>
    <row r="50" spans="2:28" x14ac:dyDescent="0.2">
      <c r="B50" s="17"/>
      <c r="C50" s="37" t="str">
        <f t="shared" si="0"/>
        <v>D-</v>
      </c>
      <c r="D50" s="17"/>
      <c r="E50" s="17"/>
      <c r="F50" s="17"/>
      <c r="G50" s="17"/>
      <c r="H50" s="17"/>
      <c r="I50" s="17"/>
      <c r="J50" s="39"/>
      <c r="K50" s="39"/>
      <c r="L50" s="17"/>
      <c r="M50" s="17"/>
      <c r="N50" s="17"/>
      <c r="O50" s="17"/>
      <c r="P50" s="17"/>
      <c r="Q50" s="17"/>
      <c r="R50" s="17"/>
      <c r="S50" s="17"/>
      <c r="T50" s="17"/>
      <c r="U50" s="17"/>
      <c r="V50" s="17"/>
      <c r="W50" s="17"/>
      <c r="X50" s="17"/>
      <c r="Y50" s="17"/>
      <c r="Z50" s="17"/>
      <c r="AA50" s="17"/>
      <c r="AB50" s="17"/>
    </row>
    <row r="51" spans="2:28" x14ac:dyDescent="0.2">
      <c r="B51" s="17"/>
      <c r="C51" s="37" t="str">
        <f t="shared" si="0"/>
        <v>D-</v>
      </c>
      <c r="D51" s="17"/>
      <c r="E51" s="17"/>
      <c r="F51" s="17"/>
      <c r="G51" s="17"/>
      <c r="H51" s="17"/>
      <c r="I51" s="17"/>
      <c r="J51" s="39"/>
      <c r="K51" s="39"/>
      <c r="L51" s="17"/>
      <c r="M51" s="17"/>
      <c r="N51" s="17"/>
      <c r="O51" s="17"/>
      <c r="P51" s="17"/>
      <c r="Q51" s="17"/>
      <c r="R51" s="17"/>
      <c r="S51" s="17"/>
      <c r="T51" s="17"/>
      <c r="U51" s="17"/>
      <c r="V51" s="17"/>
      <c r="W51" s="17"/>
      <c r="X51" s="17"/>
      <c r="Y51" s="17"/>
      <c r="Z51" s="17"/>
      <c r="AA51" s="17"/>
      <c r="AB51" s="17"/>
    </row>
    <row r="52" spans="2:28" x14ac:dyDescent="0.2">
      <c r="B52" s="17"/>
      <c r="C52" s="37" t="str">
        <f t="shared" si="0"/>
        <v>D-</v>
      </c>
      <c r="D52" s="17"/>
      <c r="E52" s="17"/>
      <c r="F52" s="17"/>
      <c r="G52" s="17"/>
      <c r="H52" s="17"/>
      <c r="I52" s="17"/>
      <c r="J52" s="39"/>
      <c r="K52" s="39"/>
      <c r="L52" s="17"/>
      <c r="M52" s="17"/>
      <c r="N52" s="17"/>
      <c r="O52" s="17"/>
      <c r="P52" s="17"/>
      <c r="Q52" s="17"/>
      <c r="R52" s="17"/>
      <c r="S52" s="17"/>
      <c r="T52" s="17"/>
      <c r="U52" s="17"/>
      <c r="V52" s="17"/>
      <c r="W52" s="17"/>
      <c r="X52" s="17"/>
      <c r="Y52" s="17"/>
      <c r="Z52" s="17"/>
      <c r="AA52" s="17"/>
      <c r="AB52" s="17"/>
    </row>
    <row r="53" spans="2:28" x14ac:dyDescent="0.2">
      <c r="B53" s="17"/>
      <c r="C53" s="37" t="str">
        <f t="shared" si="0"/>
        <v>D-</v>
      </c>
      <c r="D53" s="17"/>
      <c r="E53" s="17"/>
      <c r="F53" s="17"/>
      <c r="G53" s="17"/>
      <c r="H53" s="17"/>
      <c r="I53" s="17"/>
      <c r="J53" s="39"/>
      <c r="K53" s="39"/>
      <c r="L53" s="17"/>
      <c r="M53" s="17"/>
      <c r="N53" s="17"/>
      <c r="O53" s="17"/>
      <c r="P53" s="17"/>
      <c r="Q53" s="17"/>
      <c r="R53" s="17"/>
      <c r="S53" s="17"/>
      <c r="T53" s="17"/>
      <c r="U53" s="17"/>
      <c r="V53" s="17"/>
      <c r="W53" s="17"/>
      <c r="X53" s="17"/>
      <c r="Y53" s="17"/>
      <c r="Z53" s="17"/>
      <c r="AA53" s="17"/>
      <c r="AB53" s="17"/>
    </row>
    <row r="54" spans="2:28" x14ac:dyDescent="0.2">
      <c r="B54" s="17"/>
      <c r="C54" s="37" t="str">
        <f t="shared" si="0"/>
        <v>D-</v>
      </c>
      <c r="D54" s="17"/>
      <c r="E54" s="17"/>
      <c r="F54" s="17"/>
      <c r="G54" s="17"/>
      <c r="H54" s="17"/>
      <c r="I54" s="17"/>
      <c r="J54" s="39"/>
      <c r="K54" s="39"/>
      <c r="L54" s="17"/>
      <c r="M54" s="17"/>
      <c r="N54" s="17"/>
      <c r="O54" s="17"/>
      <c r="P54" s="17"/>
      <c r="Q54" s="17"/>
      <c r="R54" s="17"/>
      <c r="S54" s="17"/>
      <c r="T54" s="17"/>
      <c r="U54" s="17"/>
      <c r="V54" s="17"/>
      <c r="W54" s="17"/>
      <c r="X54" s="17"/>
      <c r="Y54" s="17"/>
      <c r="Z54" s="17"/>
      <c r="AA54" s="17"/>
      <c r="AB54" s="17"/>
    </row>
    <row r="55" spans="2:28" x14ac:dyDescent="0.2">
      <c r="B55" s="17"/>
      <c r="C55" s="37" t="str">
        <f t="shared" si="0"/>
        <v>D-</v>
      </c>
      <c r="D55" s="17"/>
      <c r="E55" s="17"/>
      <c r="F55" s="17"/>
      <c r="G55" s="17"/>
      <c r="H55" s="17"/>
      <c r="I55" s="17"/>
      <c r="J55" s="39"/>
      <c r="K55" s="39"/>
      <c r="L55" s="17"/>
      <c r="M55" s="17"/>
      <c r="N55" s="17"/>
      <c r="O55" s="17"/>
      <c r="P55" s="17"/>
      <c r="Q55" s="17"/>
      <c r="R55" s="17"/>
      <c r="S55" s="17"/>
      <c r="T55" s="17"/>
      <c r="U55" s="17"/>
      <c r="V55" s="17"/>
      <c r="W55" s="17"/>
      <c r="X55" s="17"/>
      <c r="Y55" s="17"/>
      <c r="Z55" s="17"/>
      <c r="AA55" s="17"/>
      <c r="AB55" s="17"/>
    </row>
    <row r="56" spans="2:28" x14ac:dyDescent="0.2">
      <c r="B56" s="17"/>
      <c r="C56" s="37" t="str">
        <f t="shared" si="0"/>
        <v>D-</v>
      </c>
      <c r="D56" s="17"/>
      <c r="E56" s="17"/>
      <c r="F56" s="17"/>
      <c r="G56" s="17"/>
      <c r="H56" s="17"/>
      <c r="I56" s="17"/>
      <c r="J56" s="39"/>
      <c r="K56" s="39"/>
      <c r="L56" s="17"/>
      <c r="M56" s="17"/>
      <c r="N56" s="17"/>
      <c r="O56" s="17"/>
      <c r="P56" s="17"/>
      <c r="Q56" s="17"/>
      <c r="R56" s="17"/>
      <c r="S56" s="17"/>
      <c r="T56" s="17"/>
      <c r="U56" s="17"/>
      <c r="V56" s="17"/>
      <c r="W56" s="17"/>
      <c r="X56" s="17"/>
      <c r="Y56" s="17"/>
      <c r="Z56" s="17"/>
      <c r="AA56" s="17"/>
      <c r="AB56" s="17"/>
    </row>
    <row r="57" spans="2:28" x14ac:dyDescent="0.2">
      <c r="B57" s="17"/>
      <c r="C57" s="37" t="str">
        <f t="shared" si="0"/>
        <v>D-</v>
      </c>
      <c r="D57" s="17"/>
      <c r="E57" s="17"/>
      <c r="F57" s="17"/>
      <c r="G57" s="17"/>
      <c r="H57" s="17"/>
      <c r="I57" s="17"/>
      <c r="J57" s="39"/>
      <c r="K57" s="39"/>
      <c r="L57" s="17"/>
      <c r="M57" s="17"/>
      <c r="N57" s="17"/>
      <c r="O57" s="17"/>
      <c r="P57" s="17"/>
      <c r="Q57" s="17"/>
      <c r="R57" s="17"/>
      <c r="S57" s="17"/>
      <c r="T57" s="17"/>
      <c r="U57" s="17"/>
      <c r="V57" s="17"/>
      <c r="W57" s="17"/>
      <c r="X57" s="17"/>
      <c r="Y57" s="17"/>
      <c r="Z57" s="17"/>
      <c r="AA57" s="17"/>
      <c r="AB57" s="17"/>
    </row>
    <row r="58" spans="2:28" x14ac:dyDescent="0.2">
      <c r="B58" s="17"/>
      <c r="C58" s="37" t="str">
        <f t="shared" si="0"/>
        <v>D-</v>
      </c>
      <c r="D58" s="17"/>
      <c r="E58" s="17"/>
      <c r="F58" s="17"/>
      <c r="G58" s="17"/>
      <c r="H58" s="17"/>
      <c r="I58" s="17"/>
      <c r="J58" s="39"/>
      <c r="K58" s="39"/>
      <c r="L58" s="17"/>
      <c r="M58" s="17"/>
      <c r="N58" s="17"/>
      <c r="O58" s="17"/>
      <c r="P58" s="17"/>
      <c r="Q58" s="17"/>
      <c r="R58" s="17"/>
      <c r="S58" s="17"/>
      <c r="T58" s="17"/>
      <c r="U58" s="17"/>
      <c r="V58" s="17"/>
      <c r="W58" s="17"/>
      <c r="X58" s="17"/>
      <c r="Y58" s="17"/>
      <c r="Z58" s="17"/>
      <c r="AA58" s="17"/>
      <c r="AB58" s="17"/>
    </row>
    <row r="59" spans="2:28" x14ac:dyDescent="0.2">
      <c r="B59" s="17"/>
      <c r="C59" s="37" t="str">
        <f t="shared" si="0"/>
        <v>D-</v>
      </c>
      <c r="D59" s="17"/>
      <c r="E59" s="17"/>
      <c r="F59" s="17"/>
      <c r="G59" s="17"/>
      <c r="H59" s="17"/>
      <c r="I59" s="17"/>
      <c r="J59" s="39"/>
      <c r="K59" s="39"/>
      <c r="L59" s="17"/>
      <c r="M59" s="17"/>
      <c r="N59" s="17"/>
      <c r="O59" s="17"/>
      <c r="P59" s="17"/>
      <c r="Q59" s="17"/>
      <c r="R59" s="17"/>
      <c r="S59" s="17"/>
      <c r="T59" s="17"/>
      <c r="U59" s="17"/>
      <c r="V59" s="17"/>
      <c r="W59" s="17"/>
      <c r="X59" s="17"/>
      <c r="Y59" s="17"/>
      <c r="Z59" s="17"/>
      <c r="AA59" s="17"/>
      <c r="AB59" s="17"/>
    </row>
    <row r="60" spans="2:28" x14ac:dyDescent="0.2">
      <c r="B60" s="17"/>
      <c r="C60" s="37" t="str">
        <f t="shared" si="0"/>
        <v>D-</v>
      </c>
      <c r="D60" s="17"/>
      <c r="E60" s="17"/>
      <c r="F60" s="17"/>
      <c r="G60" s="17"/>
      <c r="H60" s="17"/>
      <c r="I60" s="17"/>
      <c r="J60" s="39"/>
      <c r="K60" s="39"/>
      <c r="L60" s="17"/>
      <c r="M60" s="17"/>
      <c r="N60" s="17"/>
      <c r="O60" s="17"/>
      <c r="P60" s="17"/>
      <c r="Q60" s="17"/>
      <c r="R60" s="17"/>
      <c r="S60" s="17"/>
      <c r="T60" s="17"/>
      <c r="U60" s="17"/>
      <c r="V60" s="17"/>
      <c r="W60" s="17"/>
      <c r="X60" s="17"/>
      <c r="Y60" s="17"/>
      <c r="Z60" s="17"/>
      <c r="AA60" s="17"/>
      <c r="AB60" s="17"/>
    </row>
    <row r="61" spans="2:28" x14ac:dyDescent="0.2">
      <c r="B61" s="17"/>
      <c r="C61" s="37" t="str">
        <f t="shared" si="0"/>
        <v>D-</v>
      </c>
      <c r="D61" s="17"/>
      <c r="E61" s="17"/>
      <c r="F61" s="17"/>
      <c r="G61" s="17"/>
      <c r="H61" s="17"/>
      <c r="I61" s="17"/>
      <c r="J61" s="39"/>
      <c r="K61" s="39"/>
      <c r="L61" s="17"/>
      <c r="M61" s="17"/>
      <c r="N61" s="17"/>
      <c r="O61" s="17"/>
      <c r="P61" s="17"/>
      <c r="Q61" s="17"/>
      <c r="R61" s="17"/>
      <c r="S61" s="17"/>
      <c r="T61" s="17"/>
      <c r="U61" s="17"/>
      <c r="V61" s="17"/>
      <c r="W61" s="17"/>
      <c r="X61" s="17"/>
      <c r="Y61" s="17"/>
      <c r="Z61" s="17"/>
      <c r="AA61" s="17"/>
      <c r="AB61" s="17"/>
    </row>
    <row r="62" spans="2:28" x14ac:dyDescent="0.2">
      <c r="B62" s="17"/>
      <c r="C62" s="37" t="str">
        <f t="shared" si="0"/>
        <v>D-</v>
      </c>
      <c r="D62" s="17"/>
      <c r="E62" s="17"/>
      <c r="F62" s="17"/>
      <c r="G62" s="17"/>
      <c r="H62" s="17"/>
      <c r="I62" s="17"/>
      <c r="J62" s="39"/>
      <c r="K62" s="39"/>
      <c r="L62" s="17"/>
      <c r="M62" s="17"/>
      <c r="N62" s="17"/>
      <c r="O62" s="17"/>
      <c r="P62" s="17"/>
      <c r="Q62" s="17"/>
      <c r="R62" s="17"/>
      <c r="S62" s="17"/>
      <c r="T62" s="17"/>
      <c r="U62" s="17"/>
      <c r="V62" s="17"/>
      <c r="W62" s="17"/>
      <c r="X62" s="17"/>
      <c r="Y62" s="17"/>
      <c r="Z62" s="17"/>
      <c r="AA62" s="17"/>
      <c r="AB62" s="17"/>
    </row>
    <row r="63" spans="2:28" x14ac:dyDescent="0.2">
      <c r="B63" s="17"/>
      <c r="C63" s="37" t="str">
        <f t="shared" si="0"/>
        <v>D-</v>
      </c>
      <c r="D63" s="17"/>
      <c r="E63" s="17"/>
      <c r="F63" s="17"/>
      <c r="G63" s="17"/>
      <c r="H63" s="17"/>
      <c r="I63" s="17"/>
      <c r="J63" s="39"/>
      <c r="K63" s="39"/>
      <c r="L63" s="17"/>
      <c r="M63" s="17"/>
      <c r="N63" s="17"/>
      <c r="O63" s="17"/>
      <c r="P63" s="17"/>
      <c r="Q63" s="17"/>
      <c r="R63" s="17"/>
      <c r="S63" s="17"/>
      <c r="T63" s="17"/>
      <c r="U63" s="17"/>
      <c r="V63" s="17"/>
      <c r="W63" s="17"/>
      <c r="X63" s="17"/>
      <c r="Y63" s="17"/>
      <c r="Z63" s="17"/>
      <c r="AA63" s="17"/>
      <c r="AB63" s="17"/>
    </row>
    <row r="64" spans="2:28" x14ac:dyDescent="0.2">
      <c r="B64" s="17"/>
      <c r="C64" s="37" t="str">
        <f t="shared" si="0"/>
        <v>D-</v>
      </c>
      <c r="D64" s="17"/>
      <c r="E64" s="17"/>
      <c r="F64" s="17"/>
      <c r="G64" s="17"/>
      <c r="H64" s="17"/>
      <c r="I64" s="17"/>
      <c r="J64" s="39"/>
      <c r="K64" s="39"/>
      <c r="L64" s="17"/>
      <c r="M64" s="17"/>
      <c r="N64" s="17"/>
      <c r="O64" s="17"/>
      <c r="P64" s="17"/>
      <c r="Q64" s="17"/>
      <c r="R64" s="17"/>
      <c r="S64" s="17"/>
      <c r="T64" s="17"/>
      <c r="U64" s="17"/>
      <c r="V64" s="17"/>
      <c r="W64" s="17"/>
      <c r="X64" s="17"/>
      <c r="Y64" s="17"/>
      <c r="Z64" s="17"/>
      <c r="AA64" s="17"/>
      <c r="AB64" s="17"/>
    </row>
    <row r="65" spans="2:28" x14ac:dyDescent="0.2">
      <c r="B65" s="17"/>
      <c r="C65" s="37" t="str">
        <f t="shared" si="0"/>
        <v>D-</v>
      </c>
      <c r="D65" s="17"/>
      <c r="E65" s="17"/>
      <c r="F65" s="17"/>
      <c r="G65" s="17"/>
      <c r="H65" s="17"/>
      <c r="I65" s="17"/>
      <c r="J65" s="39"/>
      <c r="K65" s="39"/>
      <c r="L65" s="17"/>
      <c r="M65" s="17"/>
      <c r="N65" s="17"/>
      <c r="O65" s="17"/>
      <c r="P65" s="17"/>
      <c r="Q65" s="17"/>
      <c r="R65" s="17"/>
      <c r="S65" s="17"/>
      <c r="T65" s="17"/>
      <c r="U65" s="17"/>
      <c r="V65" s="17"/>
      <c r="W65" s="17"/>
      <c r="X65" s="17"/>
      <c r="Y65" s="17"/>
      <c r="Z65" s="17"/>
      <c r="AA65" s="17"/>
      <c r="AB65" s="17"/>
    </row>
    <row r="66" spans="2:28" x14ac:dyDescent="0.2">
      <c r="B66" s="17"/>
      <c r="C66" s="37" t="str">
        <f t="shared" si="0"/>
        <v>D-</v>
      </c>
      <c r="D66" s="17"/>
      <c r="E66" s="17"/>
      <c r="F66" s="17"/>
      <c r="G66" s="17"/>
      <c r="H66" s="17"/>
      <c r="I66" s="17"/>
      <c r="J66" s="39"/>
      <c r="K66" s="39"/>
      <c r="L66" s="17"/>
      <c r="M66" s="17"/>
      <c r="N66" s="17"/>
      <c r="O66" s="17"/>
      <c r="P66" s="17"/>
      <c r="Q66" s="17"/>
      <c r="R66" s="17"/>
      <c r="S66" s="17"/>
      <c r="T66" s="17"/>
      <c r="U66" s="17"/>
      <c r="V66" s="17"/>
      <c r="W66" s="17"/>
      <c r="X66" s="17"/>
      <c r="Y66" s="17"/>
      <c r="Z66" s="17"/>
      <c r="AA66" s="17"/>
      <c r="AB66" s="17"/>
    </row>
    <row r="67" spans="2:28" x14ac:dyDescent="0.2">
      <c r="B67" s="17"/>
      <c r="C67" s="37" t="str">
        <f t="shared" si="0"/>
        <v>D-</v>
      </c>
      <c r="D67" s="17"/>
      <c r="E67" s="17"/>
      <c r="F67" s="17"/>
      <c r="G67" s="17"/>
      <c r="H67" s="17"/>
      <c r="I67" s="17"/>
      <c r="J67" s="39"/>
      <c r="K67" s="39"/>
      <c r="L67" s="17"/>
      <c r="M67" s="17"/>
      <c r="N67" s="17"/>
      <c r="O67" s="17"/>
      <c r="P67" s="17"/>
      <c r="Q67" s="17"/>
      <c r="R67" s="17"/>
      <c r="S67" s="17"/>
      <c r="T67" s="17"/>
      <c r="U67" s="17"/>
      <c r="V67" s="17"/>
      <c r="W67" s="17"/>
      <c r="X67" s="17"/>
      <c r="Y67" s="17"/>
      <c r="Z67" s="17"/>
      <c r="AA67" s="17"/>
      <c r="AB67" s="17"/>
    </row>
    <row r="68" spans="2:28" x14ac:dyDescent="0.2">
      <c r="B68" s="17"/>
      <c r="C68" s="37" t="str">
        <f t="shared" si="0"/>
        <v>D-</v>
      </c>
      <c r="D68" s="17"/>
      <c r="E68" s="17"/>
      <c r="F68" s="17"/>
      <c r="G68" s="17"/>
      <c r="H68" s="17"/>
      <c r="I68" s="17"/>
      <c r="J68" s="39"/>
      <c r="K68" s="39"/>
      <c r="L68" s="17"/>
      <c r="M68" s="17"/>
      <c r="N68" s="17"/>
      <c r="O68" s="17"/>
      <c r="P68" s="17"/>
      <c r="Q68" s="17"/>
      <c r="R68" s="17"/>
      <c r="S68" s="17"/>
      <c r="T68" s="17"/>
      <c r="U68" s="17"/>
      <c r="V68" s="17"/>
      <c r="W68" s="17"/>
      <c r="X68" s="17"/>
      <c r="Y68" s="17"/>
      <c r="Z68" s="17"/>
      <c r="AA68" s="17"/>
      <c r="AB68" s="17"/>
    </row>
    <row r="69" spans="2:28" x14ac:dyDescent="0.2">
      <c r="B69" s="17"/>
      <c r="C69" s="37" t="str">
        <f t="shared" si="0"/>
        <v>D-</v>
      </c>
      <c r="D69" s="17"/>
      <c r="E69" s="17"/>
      <c r="F69" s="17"/>
      <c r="G69" s="17"/>
      <c r="H69" s="17"/>
      <c r="I69" s="17"/>
      <c r="J69" s="39"/>
      <c r="K69" s="39"/>
      <c r="L69" s="17"/>
      <c r="M69" s="17"/>
      <c r="N69" s="17"/>
      <c r="O69" s="17"/>
      <c r="P69" s="17"/>
      <c r="Q69" s="17"/>
      <c r="R69" s="17"/>
      <c r="S69" s="17"/>
      <c r="T69" s="17"/>
      <c r="U69" s="17"/>
      <c r="V69" s="17"/>
      <c r="W69" s="17"/>
      <c r="X69" s="17"/>
      <c r="Y69" s="17"/>
      <c r="Z69" s="17"/>
      <c r="AA69" s="17"/>
      <c r="AB69" s="17"/>
    </row>
    <row r="70" spans="2:28" x14ac:dyDescent="0.2">
      <c r="B70" s="17"/>
      <c r="C70" s="37" t="str">
        <f t="shared" si="0"/>
        <v>D-</v>
      </c>
      <c r="D70" s="17"/>
      <c r="E70" s="17"/>
      <c r="F70" s="17"/>
      <c r="G70" s="17"/>
      <c r="H70" s="17"/>
      <c r="I70" s="17"/>
      <c r="J70" s="39"/>
      <c r="K70" s="39"/>
      <c r="L70" s="17"/>
      <c r="M70" s="17"/>
      <c r="N70" s="17"/>
      <c r="O70" s="17"/>
      <c r="P70" s="17"/>
      <c r="Q70" s="17"/>
      <c r="R70" s="17"/>
      <c r="S70" s="17"/>
      <c r="T70" s="17"/>
      <c r="U70" s="17"/>
      <c r="V70" s="17"/>
      <c r="W70" s="17"/>
      <c r="X70" s="17"/>
      <c r="Y70" s="17"/>
      <c r="Z70" s="17"/>
      <c r="AA70" s="17"/>
      <c r="AB70" s="17"/>
    </row>
    <row r="71" spans="2:28" x14ac:dyDescent="0.2">
      <c r="B71" s="17"/>
      <c r="C71" s="37" t="str">
        <f t="shared" si="0"/>
        <v>D-</v>
      </c>
      <c r="D71" s="17"/>
      <c r="E71" s="17"/>
      <c r="F71" s="17"/>
      <c r="G71" s="17"/>
      <c r="H71" s="17"/>
      <c r="I71" s="17"/>
      <c r="J71" s="39"/>
      <c r="K71" s="39"/>
      <c r="L71" s="17"/>
      <c r="M71" s="17"/>
      <c r="N71" s="17"/>
      <c r="O71" s="17"/>
      <c r="P71" s="17"/>
      <c r="Q71" s="17"/>
      <c r="R71" s="17"/>
      <c r="S71" s="17"/>
      <c r="T71" s="17"/>
      <c r="U71" s="17"/>
      <c r="V71" s="17"/>
      <c r="W71" s="17"/>
      <c r="X71" s="17"/>
      <c r="Y71" s="17"/>
      <c r="Z71" s="17"/>
      <c r="AA71" s="17"/>
      <c r="AB71" s="17"/>
    </row>
    <row r="72" spans="2:28" x14ac:dyDescent="0.2">
      <c r="B72" s="17"/>
      <c r="C72" s="37" t="str">
        <f t="shared" si="0"/>
        <v>D-</v>
      </c>
      <c r="D72" s="17"/>
      <c r="E72" s="17"/>
      <c r="F72" s="17"/>
      <c r="G72" s="17"/>
      <c r="H72" s="17"/>
      <c r="I72" s="17"/>
      <c r="J72" s="39"/>
      <c r="K72" s="39"/>
      <c r="L72" s="17"/>
      <c r="M72" s="17"/>
      <c r="N72" s="17"/>
      <c r="O72" s="17"/>
      <c r="P72" s="17"/>
      <c r="Q72" s="17"/>
      <c r="R72" s="17"/>
      <c r="S72" s="17"/>
      <c r="T72" s="17"/>
      <c r="U72" s="17"/>
      <c r="V72" s="17"/>
      <c r="W72" s="17"/>
      <c r="X72" s="17"/>
      <c r="Y72" s="17"/>
      <c r="Z72" s="17"/>
      <c r="AA72" s="17"/>
      <c r="AB72" s="17"/>
    </row>
    <row r="73" spans="2:28" x14ac:dyDescent="0.2">
      <c r="B73" s="17"/>
      <c r="C73" s="37" t="str">
        <f t="shared" si="0"/>
        <v>D-</v>
      </c>
      <c r="D73" s="17"/>
      <c r="E73" s="17"/>
      <c r="F73" s="17"/>
      <c r="G73" s="17"/>
      <c r="H73" s="17"/>
      <c r="I73" s="17"/>
      <c r="J73" s="39"/>
      <c r="K73" s="39"/>
      <c r="L73" s="17"/>
      <c r="M73" s="17"/>
      <c r="N73" s="17"/>
      <c r="O73" s="17"/>
      <c r="P73" s="17"/>
      <c r="Q73" s="17"/>
      <c r="R73" s="17"/>
      <c r="S73" s="17"/>
      <c r="T73" s="17"/>
      <c r="U73" s="17"/>
      <c r="V73" s="17"/>
      <c r="W73" s="17"/>
      <c r="X73" s="17"/>
      <c r="Y73" s="17"/>
      <c r="Z73" s="17"/>
      <c r="AA73" s="17"/>
      <c r="AB73" s="17"/>
    </row>
    <row r="74" spans="2:28" x14ac:dyDescent="0.2">
      <c r="B74" s="17"/>
      <c r="C74" s="37" t="str">
        <f t="shared" si="0"/>
        <v>D-</v>
      </c>
      <c r="D74" s="17"/>
      <c r="E74" s="17"/>
      <c r="F74" s="17"/>
      <c r="G74" s="17"/>
      <c r="H74" s="17"/>
      <c r="I74" s="17"/>
      <c r="J74" s="39"/>
      <c r="K74" s="39"/>
      <c r="L74" s="17"/>
      <c r="M74" s="17"/>
      <c r="N74" s="17"/>
      <c r="O74" s="17"/>
      <c r="P74" s="17"/>
      <c r="Q74" s="17"/>
      <c r="R74" s="17"/>
      <c r="S74" s="17"/>
      <c r="T74" s="17"/>
      <c r="U74" s="17"/>
      <c r="V74" s="17"/>
      <c r="W74" s="17"/>
      <c r="X74" s="17"/>
      <c r="Y74" s="17"/>
      <c r="Z74" s="17"/>
      <c r="AA74" s="17"/>
      <c r="AB74" s="17"/>
    </row>
    <row r="75" spans="2:28" x14ac:dyDescent="0.2">
      <c r="B75" s="17"/>
      <c r="C75" s="37" t="str">
        <f t="shared" ref="C75:C138" si="1">"D-" &amp; IF(D75&lt;&gt;"",C74+1,"")</f>
        <v>D-</v>
      </c>
      <c r="D75" s="17"/>
      <c r="E75" s="17"/>
      <c r="F75" s="17"/>
      <c r="G75" s="17"/>
      <c r="H75" s="17"/>
      <c r="I75" s="17"/>
      <c r="J75" s="39"/>
      <c r="K75" s="39"/>
      <c r="L75" s="17"/>
      <c r="M75" s="17"/>
      <c r="N75" s="17"/>
      <c r="O75" s="17"/>
      <c r="P75" s="17"/>
      <c r="Q75" s="17"/>
      <c r="R75" s="17"/>
      <c r="S75" s="17"/>
      <c r="T75" s="17"/>
      <c r="U75" s="17"/>
      <c r="V75" s="17"/>
      <c r="W75" s="17"/>
      <c r="X75" s="17"/>
      <c r="Y75" s="17"/>
      <c r="Z75" s="17"/>
      <c r="AA75" s="17"/>
      <c r="AB75" s="17"/>
    </row>
    <row r="76" spans="2:28" x14ac:dyDescent="0.2">
      <c r="B76" s="17"/>
      <c r="C76" s="37" t="str">
        <f t="shared" si="1"/>
        <v>D-</v>
      </c>
      <c r="D76" s="17"/>
      <c r="E76" s="17"/>
      <c r="F76" s="17"/>
      <c r="G76" s="17"/>
      <c r="H76" s="17"/>
      <c r="I76" s="17"/>
      <c r="J76" s="39"/>
      <c r="K76" s="39"/>
      <c r="L76" s="17"/>
      <c r="M76" s="17"/>
      <c r="N76" s="17"/>
      <c r="O76" s="17"/>
      <c r="P76" s="17"/>
      <c r="Q76" s="17"/>
      <c r="R76" s="17"/>
      <c r="S76" s="17"/>
      <c r="T76" s="17"/>
      <c r="U76" s="17"/>
      <c r="V76" s="17"/>
      <c r="W76" s="17"/>
      <c r="X76" s="17"/>
      <c r="Y76" s="17"/>
      <c r="Z76" s="17"/>
      <c r="AA76" s="17"/>
      <c r="AB76" s="17"/>
    </row>
    <row r="77" spans="2:28" x14ac:dyDescent="0.2">
      <c r="B77" s="17"/>
      <c r="C77" s="37" t="str">
        <f t="shared" si="1"/>
        <v>D-</v>
      </c>
      <c r="D77" s="17"/>
      <c r="E77" s="17"/>
      <c r="F77" s="17"/>
      <c r="G77" s="17"/>
      <c r="H77" s="17"/>
      <c r="I77" s="17"/>
      <c r="J77" s="39"/>
      <c r="K77" s="39"/>
      <c r="L77" s="17"/>
      <c r="M77" s="17"/>
      <c r="N77" s="17"/>
      <c r="O77" s="17"/>
      <c r="P77" s="17"/>
      <c r="Q77" s="17"/>
      <c r="R77" s="17"/>
      <c r="S77" s="17"/>
      <c r="T77" s="17"/>
      <c r="U77" s="17"/>
      <c r="V77" s="17"/>
      <c r="W77" s="17"/>
      <c r="X77" s="17"/>
      <c r="Y77" s="17"/>
      <c r="Z77" s="17"/>
      <c r="AA77" s="17"/>
      <c r="AB77" s="17"/>
    </row>
    <row r="78" spans="2:28" x14ac:dyDescent="0.2">
      <c r="B78" s="17"/>
      <c r="C78" s="37" t="str">
        <f t="shared" si="1"/>
        <v>D-</v>
      </c>
      <c r="D78" s="17"/>
      <c r="E78" s="17"/>
      <c r="F78" s="17"/>
      <c r="G78" s="17"/>
      <c r="H78" s="17"/>
      <c r="I78" s="17"/>
      <c r="J78" s="39"/>
      <c r="K78" s="39"/>
      <c r="L78" s="17"/>
      <c r="M78" s="17"/>
      <c r="N78" s="17"/>
      <c r="O78" s="17"/>
      <c r="P78" s="17"/>
      <c r="Q78" s="17"/>
      <c r="R78" s="17"/>
      <c r="S78" s="17"/>
      <c r="T78" s="17"/>
      <c r="U78" s="17"/>
      <c r="V78" s="17"/>
      <c r="W78" s="17"/>
      <c r="X78" s="17"/>
      <c r="Y78" s="17"/>
      <c r="Z78" s="17"/>
      <c r="AA78" s="17"/>
      <c r="AB78" s="17"/>
    </row>
    <row r="79" spans="2:28" x14ac:dyDescent="0.2">
      <c r="B79" s="17"/>
      <c r="C79" s="37" t="str">
        <f t="shared" si="1"/>
        <v>D-</v>
      </c>
      <c r="D79" s="17"/>
      <c r="E79" s="17"/>
      <c r="F79" s="17"/>
      <c r="G79" s="17"/>
      <c r="H79" s="17"/>
      <c r="I79" s="17"/>
      <c r="J79" s="39"/>
      <c r="K79" s="39"/>
      <c r="L79" s="17"/>
      <c r="M79" s="17"/>
      <c r="N79" s="17"/>
      <c r="O79" s="17"/>
      <c r="P79" s="17"/>
      <c r="Q79" s="17"/>
      <c r="R79" s="17"/>
      <c r="S79" s="17"/>
      <c r="T79" s="17"/>
      <c r="U79" s="17"/>
      <c r="V79" s="17"/>
      <c r="W79" s="17"/>
      <c r="X79" s="17"/>
      <c r="Y79" s="17"/>
      <c r="Z79" s="17"/>
      <c r="AA79" s="17"/>
      <c r="AB79" s="17"/>
    </row>
    <row r="80" spans="2:28" x14ac:dyDescent="0.2">
      <c r="B80" s="17"/>
      <c r="C80" s="37" t="str">
        <f t="shared" si="1"/>
        <v>D-</v>
      </c>
      <c r="D80" s="17"/>
      <c r="E80" s="17"/>
      <c r="F80" s="17"/>
      <c r="G80" s="17"/>
      <c r="H80" s="17"/>
      <c r="I80" s="17"/>
      <c r="J80" s="39"/>
      <c r="K80" s="39"/>
      <c r="L80" s="17"/>
      <c r="M80" s="17"/>
      <c r="N80" s="17"/>
      <c r="O80" s="17"/>
      <c r="P80" s="17"/>
      <c r="Q80" s="17"/>
      <c r="R80" s="17"/>
      <c r="S80" s="17"/>
      <c r="T80" s="17"/>
      <c r="U80" s="17"/>
      <c r="V80" s="17"/>
      <c r="W80" s="17"/>
      <c r="X80" s="17"/>
      <c r="Y80" s="17"/>
      <c r="Z80" s="17"/>
      <c r="AA80" s="17"/>
      <c r="AB80" s="17"/>
    </row>
    <row r="81" spans="2:28" x14ac:dyDescent="0.2">
      <c r="B81" s="17"/>
      <c r="C81" s="37" t="str">
        <f t="shared" si="1"/>
        <v>D-</v>
      </c>
      <c r="D81" s="17"/>
      <c r="E81" s="17"/>
      <c r="F81" s="17"/>
      <c r="G81" s="17"/>
      <c r="H81" s="17"/>
      <c r="I81" s="17"/>
      <c r="J81" s="39"/>
      <c r="K81" s="39"/>
      <c r="L81" s="17"/>
      <c r="M81" s="17"/>
      <c r="N81" s="17"/>
      <c r="O81" s="17"/>
      <c r="P81" s="17"/>
      <c r="Q81" s="17"/>
      <c r="R81" s="17"/>
      <c r="S81" s="17"/>
      <c r="T81" s="17"/>
      <c r="U81" s="17"/>
      <c r="V81" s="17"/>
      <c r="W81" s="17"/>
      <c r="X81" s="17"/>
      <c r="Y81" s="17"/>
      <c r="Z81" s="17"/>
      <c r="AA81" s="17"/>
      <c r="AB81" s="17"/>
    </row>
    <row r="82" spans="2:28" x14ac:dyDescent="0.2">
      <c r="B82" s="17"/>
      <c r="C82" s="37" t="str">
        <f t="shared" si="1"/>
        <v>D-</v>
      </c>
      <c r="D82" s="17"/>
      <c r="E82" s="17"/>
      <c r="F82" s="17"/>
      <c r="G82" s="17"/>
      <c r="H82" s="17"/>
      <c r="I82" s="17"/>
      <c r="J82" s="39"/>
      <c r="K82" s="39"/>
      <c r="L82" s="17"/>
      <c r="M82" s="17"/>
      <c r="N82" s="17"/>
      <c r="O82" s="17"/>
      <c r="P82" s="17"/>
      <c r="Q82" s="17"/>
      <c r="R82" s="17"/>
      <c r="S82" s="17"/>
      <c r="T82" s="17"/>
      <c r="U82" s="17"/>
      <c r="V82" s="17"/>
      <c r="W82" s="17"/>
      <c r="X82" s="17"/>
      <c r="Y82" s="17"/>
      <c r="Z82" s="17"/>
      <c r="AA82" s="17"/>
      <c r="AB82" s="17"/>
    </row>
    <row r="83" spans="2:28" x14ac:dyDescent="0.2">
      <c r="B83" s="17"/>
      <c r="C83" s="37" t="str">
        <f t="shared" si="1"/>
        <v>D-</v>
      </c>
      <c r="D83" s="17"/>
      <c r="E83" s="17"/>
      <c r="F83" s="17"/>
      <c r="G83" s="17"/>
      <c r="H83" s="17"/>
      <c r="I83" s="17"/>
      <c r="J83" s="39"/>
      <c r="K83" s="39"/>
      <c r="L83" s="17"/>
      <c r="M83" s="17"/>
      <c r="N83" s="17"/>
      <c r="O83" s="17"/>
      <c r="P83" s="17"/>
      <c r="Q83" s="17"/>
      <c r="R83" s="17"/>
      <c r="S83" s="17"/>
      <c r="T83" s="17"/>
      <c r="U83" s="17"/>
      <c r="V83" s="17"/>
      <c r="W83" s="17"/>
      <c r="X83" s="17"/>
      <c r="Y83" s="17"/>
      <c r="Z83" s="17"/>
      <c r="AA83" s="17"/>
      <c r="AB83" s="17"/>
    </row>
    <row r="84" spans="2:28" x14ac:dyDescent="0.2">
      <c r="B84" s="17"/>
      <c r="C84" s="37" t="str">
        <f t="shared" si="1"/>
        <v>D-</v>
      </c>
      <c r="D84" s="17"/>
      <c r="E84" s="17"/>
      <c r="F84" s="17"/>
      <c r="G84" s="17"/>
      <c r="H84" s="17"/>
      <c r="I84" s="17"/>
      <c r="J84" s="39"/>
      <c r="K84" s="39"/>
      <c r="L84" s="17"/>
      <c r="M84" s="17"/>
      <c r="N84" s="17"/>
      <c r="O84" s="17"/>
      <c r="P84" s="17"/>
      <c r="Q84" s="17"/>
      <c r="R84" s="17"/>
      <c r="S84" s="17"/>
      <c r="T84" s="17"/>
      <c r="U84" s="17"/>
      <c r="V84" s="17"/>
      <c r="W84" s="17"/>
      <c r="X84" s="17"/>
      <c r="Y84" s="17"/>
      <c r="Z84" s="17"/>
      <c r="AA84" s="17"/>
      <c r="AB84" s="17"/>
    </row>
    <row r="85" spans="2:28" x14ac:dyDescent="0.2">
      <c r="B85" s="17"/>
      <c r="C85" s="37" t="str">
        <f t="shared" si="1"/>
        <v>D-</v>
      </c>
      <c r="D85" s="17"/>
      <c r="E85" s="17"/>
      <c r="F85" s="17"/>
      <c r="G85" s="17"/>
      <c r="H85" s="17"/>
      <c r="I85" s="17"/>
      <c r="J85" s="39"/>
      <c r="K85" s="39"/>
      <c r="L85" s="17"/>
      <c r="M85" s="17"/>
      <c r="N85" s="17"/>
      <c r="O85" s="17"/>
      <c r="P85" s="17"/>
      <c r="Q85" s="17"/>
      <c r="R85" s="17"/>
      <c r="S85" s="17"/>
      <c r="T85" s="17"/>
      <c r="U85" s="17"/>
      <c r="V85" s="17"/>
      <c r="W85" s="17"/>
      <c r="X85" s="17"/>
      <c r="Y85" s="17"/>
      <c r="Z85" s="17"/>
      <c r="AA85" s="17"/>
      <c r="AB85" s="17"/>
    </row>
    <row r="86" spans="2:28" x14ac:dyDescent="0.2">
      <c r="B86" s="17"/>
      <c r="C86" s="37" t="str">
        <f t="shared" si="1"/>
        <v>D-</v>
      </c>
      <c r="D86" s="17"/>
      <c r="E86" s="17"/>
      <c r="F86" s="17"/>
      <c r="G86" s="17"/>
      <c r="H86" s="17"/>
      <c r="I86" s="17"/>
      <c r="J86" s="39"/>
      <c r="K86" s="39"/>
      <c r="L86" s="17"/>
      <c r="M86" s="17"/>
      <c r="N86" s="17"/>
      <c r="O86" s="17"/>
      <c r="P86" s="17"/>
      <c r="Q86" s="17"/>
      <c r="R86" s="17"/>
      <c r="S86" s="17"/>
      <c r="T86" s="17"/>
      <c r="U86" s="17"/>
      <c r="V86" s="17"/>
      <c r="W86" s="17"/>
      <c r="X86" s="17"/>
      <c r="Y86" s="17"/>
      <c r="Z86" s="17"/>
      <c r="AA86" s="17"/>
      <c r="AB86" s="17"/>
    </row>
    <row r="87" spans="2:28" x14ac:dyDescent="0.2">
      <c r="B87" s="17"/>
      <c r="C87" s="37" t="str">
        <f t="shared" si="1"/>
        <v>D-</v>
      </c>
      <c r="D87" s="17"/>
      <c r="E87" s="17"/>
      <c r="F87" s="17"/>
      <c r="G87" s="17"/>
      <c r="H87" s="17"/>
      <c r="I87" s="17"/>
      <c r="J87" s="39"/>
      <c r="K87" s="39"/>
      <c r="L87" s="17"/>
      <c r="M87" s="17"/>
      <c r="N87" s="17"/>
      <c r="O87" s="17"/>
      <c r="P87" s="17"/>
      <c r="Q87" s="17"/>
      <c r="R87" s="17"/>
      <c r="S87" s="17"/>
      <c r="T87" s="17"/>
      <c r="U87" s="17"/>
      <c r="V87" s="17"/>
      <c r="W87" s="17"/>
      <c r="X87" s="17"/>
      <c r="Y87" s="17"/>
      <c r="Z87" s="17"/>
      <c r="AA87" s="17"/>
      <c r="AB87" s="17"/>
    </row>
    <row r="88" spans="2:28" x14ac:dyDescent="0.2">
      <c r="B88" s="17"/>
      <c r="C88" s="37" t="str">
        <f t="shared" si="1"/>
        <v>D-</v>
      </c>
      <c r="D88" s="17"/>
      <c r="E88" s="17"/>
      <c r="F88" s="17"/>
      <c r="G88" s="17"/>
      <c r="H88" s="17"/>
      <c r="I88" s="17"/>
      <c r="J88" s="39"/>
      <c r="K88" s="39"/>
      <c r="L88" s="17"/>
      <c r="M88" s="17"/>
      <c r="N88" s="17"/>
      <c r="O88" s="17"/>
      <c r="P88" s="17"/>
      <c r="Q88" s="17"/>
      <c r="R88" s="17"/>
      <c r="S88" s="17"/>
      <c r="T88" s="17"/>
      <c r="U88" s="17"/>
      <c r="V88" s="17"/>
      <c r="W88" s="17"/>
      <c r="X88" s="17"/>
      <c r="Y88" s="17"/>
      <c r="Z88" s="17"/>
      <c r="AA88" s="17"/>
      <c r="AB88" s="17"/>
    </row>
    <row r="89" spans="2:28" x14ac:dyDescent="0.2">
      <c r="B89" s="17"/>
      <c r="C89" s="37" t="str">
        <f t="shared" si="1"/>
        <v>D-</v>
      </c>
      <c r="D89" s="17"/>
      <c r="E89" s="17"/>
      <c r="F89" s="17"/>
      <c r="G89" s="17"/>
      <c r="H89" s="17"/>
      <c r="I89" s="17"/>
      <c r="J89" s="39"/>
      <c r="K89" s="39"/>
      <c r="L89" s="17"/>
      <c r="M89" s="17"/>
      <c r="N89" s="17"/>
      <c r="O89" s="17"/>
      <c r="P89" s="17"/>
      <c r="Q89" s="17"/>
      <c r="R89" s="17"/>
      <c r="S89" s="17"/>
      <c r="T89" s="17"/>
      <c r="U89" s="17"/>
      <c r="V89" s="17"/>
      <c r="W89" s="17"/>
      <c r="X89" s="17"/>
      <c r="Y89" s="17"/>
      <c r="Z89" s="17"/>
      <c r="AA89" s="17"/>
      <c r="AB89" s="17"/>
    </row>
    <row r="90" spans="2:28" x14ac:dyDescent="0.2">
      <c r="B90" s="17"/>
      <c r="C90" s="37" t="str">
        <f t="shared" si="1"/>
        <v>D-</v>
      </c>
      <c r="D90" s="17"/>
      <c r="E90" s="17"/>
      <c r="F90" s="17"/>
      <c r="G90" s="17"/>
      <c r="H90" s="17"/>
      <c r="I90" s="17"/>
      <c r="J90" s="39"/>
      <c r="K90" s="39"/>
      <c r="L90" s="17"/>
      <c r="M90" s="17"/>
      <c r="N90" s="17"/>
      <c r="O90" s="17"/>
      <c r="P90" s="17"/>
      <c r="Q90" s="17"/>
      <c r="R90" s="17"/>
      <c r="S90" s="17"/>
      <c r="T90" s="17"/>
      <c r="U90" s="17"/>
      <c r="V90" s="17"/>
      <c r="W90" s="17"/>
      <c r="X90" s="17"/>
      <c r="Y90" s="17"/>
      <c r="Z90" s="17"/>
      <c r="AA90" s="17"/>
      <c r="AB90" s="17"/>
    </row>
    <row r="91" spans="2:28" x14ac:dyDescent="0.2">
      <c r="B91" s="17"/>
      <c r="C91" s="37" t="str">
        <f t="shared" si="1"/>
        <v>D-</v>
      </c>
      <c r="D91" s="17"/>
      <c r="E91" s="17"/>
      <c r="F91" s="17"/>
      <c r="G91" s="17"/>
      <c r="H91" s="17"/>
      <c r="I91" s="17"/>
      <c r="J91" s="39"/>
      <c r="K91" s="39"/>
      <c r="L91" s="17"/>
      <c r="M91" s="17"/>
      <c r="N91" s="17"/>
      <c r="O91" s="17"/>
      <c r="P91" s="17"/>
      <c r="Q91" s="17"/>
      <c r="R91" s="17"/>
      <c r="S91" s="17"/>
      <c r="T91" s="17"/>
      <c r="U91" s="17"/>
      <c r="V91" s="17"/>
      <c r="W91" s="17"/>
      <c r="X91" s="17"/>
      <c r="Y91" s="17"/>
      <c r="Z91" s="17"/>
      <c r="AA91" s="17"/>
      <c r="AB91" s="17"/>
    </row>
    <row r="92" spans="2:28" x14ac:dyDescent="0.2">
      <c r="B92" s="17"/>
      <c r="C92" s="37" t="str">
        <f t="shared" si="1"/>
        <v>D-</v>
      </c>
      <c r="D92" s="17"/>
      <c r="E92" s="17"/>
      <c r="F92" s="17"/>
      <c r="G92" s="17"/>
      <c r="H92" s="17"/>
      <c r="I92" s="17"/>
      <c r="J92" s="39"/>
      <c r="K92" s="39"/>
      <c r="L92" s="17"/>
      <c r="M92" s="17"/>
      <c r="N92" s="17"/>
      <c r="O92" s="17"/>
      <c r="P92" s="17"/>
      <c r="Q92" s="17"/>
      <c r="R92" s="17"/>
      <c r="S92" s="17"/>
      <c r="T92" s="17"/>
      <c r="U92" s="17"/>
      <c r="V92" s="17"/>
      <c r="W92" s="17"/>
      <c r="X92" s="17"/>
      <c r="Y92" s="17"/>
      <c r="Z92" s="17"/>
      <c r="AA92" s="17"/>
      <c r="AB92" s="17"/>
    </row>
    <row r="93" spans="2:28" x14ac:dyDescent="0.2">
      <c r="B93" s="17"/>
      <c r="C93" s="37" t="str">
        <f t="shared" si="1"/>
        <v>D-</v>
      </c>
      <c r="D93" s="17"/>
      <c r="E93" s="17"/>
      <c r="F93" s="17"/>
      <c r="G93" s="17"/>
      <c r="H93" s="17"/>
      <c r="I93" s="17"/>
      <c r="J93" s="39"/>
      <c r="K93" s="39"/>
      <c r="L93" s="17"/>
      <c r="M93" s="17"/>
      <c r="N93" s="17"/>
      <c r="O93" s="17"/>
      <c r="P93" s="17"/>
      <c r="Q93" s="17"/>
      <c r="R93" s="17"/>
      <c r="S93" s="17"/>
      <c r="T93" s="17"/>
      <c r="U93" s="17"/>
      <c r="V93" s="17"/>
      <c r="W93" s="17"/>
      <c r="X93" s="17"/>
      <c r="Y93" s="17"/>
      <c r="Z93" s="17"/>
      <c r="AA93" s="17"/>
      <c r="AB93" s="17"/>
    </row>
    <row r="94" spans="2:28" x14ac:dyDescent="0.2">
      <c r="B94" s="17"/>
      <c r="C94" s="37" t="str">
        <f t="shared" si="1"/>
        <v>D-</v>
      </c>
      <c r="D94" s="17"/>
      <c r="E94" s="17"/>
      <c r="F94" s="17"/>
      <c r="G94" s="17"/>
      <c r="H94" s="17"/>
      <c r="I94" s="17"/>
      <c r="J94" s="39"/>
      <c r="K94" s="39"/>
      <c r="L94" s="17"/>
      <c r="M94" s="17"/>
      <c r="N94" s="17"/>
      <c r="O94" s="17"/>
      <c r="P94" s="17"/>
      <c r="Q94" s="17"/>
      <c r="R94" s="17"/>
      <c r="S94" s="17"/>
      <c r="T94" s="17"/>
      <c r="U94" s="17"/>
      <c r="V94" s="17"/>
      <c r="W94" s="17"/>
      <c r="X94" s="17"/>
      <c r="Y94" s="17"/>
      <c r="Z94" s="17"/>
      <c r="AA94" s="17"/>
      <c r="AB94" s="17"/>
    </row>
    <row r="95" spans="2:28" x14ac:dyDescent="0.2">
      <c r="B95" s="17"/>
      <c r="C95" s="37" t="str">
        <f t="shared" si="1"/>
        <v>D-</v>
      </c>
      <c r="D95" s="17"/>
      <c r="E95" s="17"/>
      <c r="F95" s="17"/>
      <c r="G95" s="17"/>
      <c r="H95" s="17"/>
      <c r="I95" s="17"/>
      <c r="J95" s="39"/>
      <c r="K95" s="39"/>
      <c r="L95" s="17"/>
      <c r="M95" s="17"/>
      <c r="N95" s="17"/>
      <c r="O95" s="17"/>
      <c r="P95" s="17"/>
      <c r="Q95" s="17"/>
      <c r="R95" s="17"/>
      <c r="S95" s="17"/>
      <c r="T95" s="17"/>
      <c r="U95" s="17"/>
      <c r="V95" s="17"/>
      <c r="W95" s="17"/>
      <c r="X95" s="17"/>
      <c r="Y95" s="17"/>
      <c r="Z95" s="17"/>
      <c r="AA95" s="17"/>
      <c r="AB95" s="17"/>
    </row>
    <row r="96" spans="2:28" x14ac:dyDescent="0.2">
      <c r="B96" s="17"/>
      <c r="C96" s="37" t="str">
        <f t="shared" si="1"/>
        <v>D-</v>
      </c>
      <c r="D96" s="17"/>
      <c r="E96" s="17"/>
      <c r="F96" s="17"/>
      <c r="G96" s="17"/>
      <c r="H96" s="17"/>
      <c r="I96" s="17"/>
      <c r="J96" s="39"/>
      <c r="K96" s="39"/>
      <c r="L96" s="17"/>
      <c r="M96" s="17"/>
      <c r="N96" s="17"/>
      <c r="O96" s="17"/>
      <c r="P96" s="17"/>
      <c r="Q96" s="17"/>
      <c r="R96" s="17"/>
      <c r="S96" s="17"/>
      <c r="T96" s="17"/>
      <c r="U96" s="17"/>
      <c r="V96" s="17"/>
      <c r="W96" s="17"/>
      <c r="X96" s="17"/>
      <c r="Y96" s="17"/>
      <c r="Z96" s="17"/>
      <c r="AA96" s="17"/>
      <c r="AB96" s="17"/>
    </row>
    <row r="97" spans="2:28" x14ac:dyDescent="0.2">
      <c r="B97" s="17"/>
      <c r="C97" s="37" t="str">
        <f t="shared" si="1"/>
        <v>D-</v>
      </c>
      <c r="D97" s="17"/>
      <c r="E97" s="17"/>
      <c r="F97" s="17"/>
      <c r="G97" s="17"/>
      <c r="H97" s="17"/>
      <c r="I97" s="17"/>
      <c r="J97" s="39"/>
      <c r="K97" s="39"/>
      <c r="L97" s="17"/>
      <c r="M97" s="17"/>
      <c r="N97" s="17"/>
      <c r="O97" s="17"/>
      <c r="P97" s="17"/>
      <c r="Q97" s="17"/>
      <c r="R97" s="17"/>
      <c r="S97" s="17"/>
      <c r="T97" s="17"/>
      <c r="U97" s="17"/>
      <c r="V97" s="17"/>
      <c r="W97" s="17"/>
      <c r="X97" s="17"/>
      <c r="Y97" s="17"/>
      <c r="Z97" s="17"/>
      <c r="AA97" s="17"/>
      <c r="AB97" s="17"/>
    </row>
    <row r="98" spans="2:28" x14ac:dyDescent="0.2">
      <c r="B98" s="17"/>
      <c r="C98" s="37" t="str">
        <f t="shared" si="1"/>
        <v>D-</v>
      </c>
      <c r="D98" s="17"/>
      <c r="E98" s="17"/>
      <c r="F98" s="17"/>
      <c r="G98" s="17"/>
      <c r="H98" s="17"/>
      <c r="I98" s="17"/>
      <c r="J98" s="39"/>
      <c r="K98" s="39"/>
      <c r="L98" s="17"/>
      <c r="M98" s="17"/>
      <c r="N98" s="17"/>
      <c r="O98" s="17"/>
      <c r="P98" s="17"/>
      <c r="Q98" s="17"/>
      <c r="R98" s="17"/>
      <c r="S98" s="17"/>
      <c r="T98" s="17"/>
      <c r="U98" s="17"/>
      <c r="V98" s="17"/>
      <c r="W98" s="17"/>
      <c r="X98" s="17"/>
      <c r="Y98" s="17"/>
      <c r="Z98" s="17"/>
      <c r="AA98" s="17"/>
      <c r="AB98" s="17"/>
    </row>
    <row r="99" spans="2:28" x14ac:dyDescent="0.2">
      <c r="B99" s="17"/>
      <c r="C99" s="37" t="str">
        <f t="shared" si="1"/>
        <v>D-</v>
      </c>
      <c r="D99" s="17"/>
      <c r="E99" s="17"/>
      <c r="F99" s="17"/>
      <c r="G99" s="17"/>
      <c r="H99" s="17"/>
      <c r="I99" s="17"/>
      <c r="J99" s="39"/>
      <c r="K99" s="39"/>
      <c r="L99" s="17"/>
      <c r="M99" s="17"/>
      <c r="N99" s="17"/>
      <c r="O99" s="17"/>
      <c r="P99" s="17"/>
      <c r="Q99" s="17"/>
      <c r="R99" s="17"/>
      <c r="S99" s="17"/>
      <c r="T99" s="17"/>
      <c r="U99" s="17"/>
      <c r="V99" s="17"/>
      <c r="W99" s="17"/>
      <c r="X99" s="17"/>
      <c r="Y99" s="17"/>
      <c r="Z99" s="17"/>
      <c r="AA99" s="17"/>
      <c r="AB99" s="17"/>
    </row>
    <row r="100" spans="2:28" x14ac:dyDescent="0.2">
      <c r="B100" s="17"/>
      <c r="C100" s="37" t="str">
        <f t="shared" si="1"/>
        <v>D-</v>
      </c>
      <c r="D100" s="17"/>
      <c r="E100" s="17"/>
      <c r="F100" s="17"/>
      <c r="G100" s="17"/>
      <c r="H100" s="17"/>
      <c r="I100" s="17"/>
      <c r="J100" s="39"/>
      <c r="K100" s="39"/>
      <c r="L100" s="17"/>
      <c r="M100" s="17"/>
      <c r="N100" s="17"/>
      <c r="O100" s="17"/>
      <c r="P100" s="17"/>
      <c r="Q100" s="17"/>
      <c r="R100" s="17"/>
      <c r="S100" s="17"/>
      <c r="T100" s="17"/>
      <c r="U100" s="17"/>
      <c r="V100" s="17"/>
      <c r="W100" s="17"/>
      <c r="X100" s="17"/>
      <c r="Y100" s="17"/>
      <c r="Z100" s="17"/>
      <c r="AA100" s="17"/>
      <c r="AB100" s="17"/>
    </row>
    <row r="101" spans="2:28" x14ac:dyDescent="0.2">
      <c r="B101" s="17"/>
      <c r="C101" s="37" t="str">
        <f t="shared" si="1"/>
        <v>D-</v>
      </c>
      <c r="D101" s="17"/>
      <c r="E101" s="17"/>
      <c r="F101" s="17"/>
      <c r="G101" s="17"/>
      <c r="H101" s="17"/>
      <c r="I101" s="17"/>
      <c r="J101" s="39"/>
      <c r="K101" s="39"/>
      <c r="L101" s="17"/>
      <c r="M101" s="17"/>
      <c r="N101" s="17"/>
      <c r="O101" s="17"/>
      <c r="P101" s="17"/>
      <c r="Q101" s="17"/>
      <c r="R101" s="17"/>
      <c r="S101" s="17"/>
      <c r="T101" s="17"/>
      <c r="U101" s="17"/>
      <c r="V101" s="17"/>
      <c r="W101" s="17"/>
      <c r="X101" s="17"/>
      <c r="Y101" s="17"/>
      <c r="Z101" s="17"/>
      <c r="AA101" s="17"/>
      <c r="AB101" s="17"/>
    </row>
    <row r="102" spans="2:28" x14ac:dyDescent="0.2">
      <c r="B102" s="17"/>
      <c r="C102" s="37" t="str">
        <f t="shared" si="1"/>
        <v>D-</v>
      </c>
      <c r="D102" s="17"/>
      <c r="E102" s="17"/>
      <c r="F102" s="17"/>
      <c r="G102" s="17"/>
      <c r="H102" s="17"/>
      <c r="I102" s="17"/>
      <c r="J102" s="39"/>
      <c r="K102" s="39"/>
      <c r="L102" s="17"/>
      <c r="M102" s="17"/>
      <c r="N102" s="17"/>
      <c r="O102" s="17"/>
      <c r="P102" s="17"/>
      <c r="Q102" s="17"/>
      <c r="R102" s="17"/>
      <c r="S102" s="17"/>
      <c r="T102" s="17"/>
      <c r="U102" s="17"/>
      <c r="V102" s="17"/>
      <c r="W102" s="17"/>
      <c r="X102" s="17"/>
      <c r="Y102" s="17"/>
      <c r="Z102" s="17"/>
      <c r="AA102" s="17"/>
      <c r="AB102" s="17"/>
    </row>
    <row r="103" spans="2:28" x14ac:dyDescent="0.2">
      <c r="B103" s="17"/>
      <c r="C103" s="37" t="str">
        <f t="shared" si="1"/>
        <v>D-</v>
      </c>
      <c r="D103" s="17"/>
      <c r="E103" s="17"/>
      <c r="F103" s="17"/>
      <c r="G103" s="17"/>
      <c r="H103" s="17"/>
      <c r="I103" s="17"/>
      <c r="J103" s="39"/>
      <c r="K103" s="39"/>
      <c r="L103" s="17"/>
      <c r="M103" s="17"/>
      <c r="N103" s="17"/>
      <c r="O103" s="17"/>
      <c r="P103" s="17"/>
      <c r="Q103" s="17"/>
      <c r="R103" s="17"/>
      <c r="S103" s="17"/>
      <c r="T103" s="17"/>
      <c r="U103" s="17"/>
      <c r="V103" s="17"/>
      <c r="W103" s="17"/>
      <c r="X103" s="17"/>
      <c r="Y103" s="17"/>
      <c r="Z103" s="17"/>
      <c r="AA103" s="17"/>
      <c r="AB103" s="17"/>
    </row>
    <row r="104" spans="2:28" x14ac:dyDescent="0.2">
      <c r="B104" s="17"/>
      <c r="C104" s="37" t="str">
        <f t="shared" si="1"/>
        <v>D-</v>
      </c>
      <c r="D104" s="17"/>
      <c r="E104" s="17"/>
      <c r="F104" s="17"/>
      <c r="G104" s="17"/>
      <c r="H104" s="17"/>
      <c r="I104" s="17"/>
      <c r="J104" s="39"/>
      <c r="K104" s="39"/>
      <c r="L104" s="17"/>
      <c r="M104" s="17"/>
      <c r="N104" s="17"/>
      <c r="O104" s="17"/>
      <c r="P104" s="17"/>
      <c r="Q104" s="17"/>
      <c r="R104" s="17"/>
      <c r="S104" s="17"/>
      <c r="T104" s="17"/>
      <c r="U104" s="17"/>
      <c r="V104" s="17"/>
      <c r="W104" s="17"/>
      <c r="X104" s="17"/>
      <c r="Y104" s="17"/>
      <c r="Z104" s="17"/>
      <c r="AA104" s="17"/>
      <c r="AB104" s="17"/>
    </row>
    <row r="105" spans="2:28" x14ac:dyDescent="0.2">
      <c r="B105" s="17"/>
      <c r="C105" s="37" t="str">
        <f t="shared" si="1"/>
        <v>D-</v>
      </c>
      <c r="D105" s="17"/>
      <c r="E105" s="17"/>
      <c r="F105" s="17"/>
      <c r="G105" s="17"/>
      <c r="H105" s="17"/>
      <c r="I105" s="17"/>
      <c r="J105" s="39"/>
      <c r="K105" s="39"/>
      <c r="L105" s="17"/>
      <c r="M105" s="17"/>
      <c r="N105" s="17"/>
      <c r="O105" s="17"/>
      <c r="P105" s="17"/>
      <c r="Q105" s="17"/>
      <c r="R105" s="17"/>
      <c r="S105" s="17"/>
      <c r="T105" s="17"/>
      <c r="U105" s="17"/>
      <c r="V105" s="17"/>
      <c r="W105" s="17"/>
      <c r="X105" s="17"/>
      <c r="Y105" s="17"/>
      <c r="Z105" s="17"/>
      <c r="AA105" s="17"/>
      <c r="AB105" s="17"/>
    </row>
    <row r="106" spans="2:28" x14ac:dyDescent="0.2">
      <c r="B106" s="17"/>
      <c r="C106" s="37" t="str">
        <f t="shared" si="1"/>
        <v>D-</v>
      </c>
      <c r="D106" s="17"/>
      <c r="E106" s="17"/>
      <c r="F106" s="17"/>
      <c r="G106" s="17"/>
      <c r="H106" s="17"/>
      <c r="I106" s="17"/>
      <c r="J106" s="39"/>
      <c r="K106" s="39"/>
      <c r="L106" s="17"/>
      <c r="M106" s="17"/>
      <c r="N106" s="17"/>
      <c r="O106" s="17"/>
      <c r="P106" s="17"/>
      <c r="Q106" s="17"/>
      <c r="R106" s="17"/>
      <c r="S106" s="17"/>
      <c r="T106" s="17"/>
      <c r="U106" s="17"/>
      <c r="V106" s="17"/>
      <c r="W106" s="17"/>
      <c r="X106" s="17"/>
      <c r="Y106" s="17"/>
      <c r="Z106" s="17"/>
      <c r="AA106" s="17"/>
      <c r="AB106" s="17"/>
    </row>
    <row r="107" spans="2:28" x14ac:dyDescent="0.2">
      <c r="B107" s="17"/>
      <c r="C107" s="37" t="str">
        <f t="shared" si="1"/>
        <v>D-</v>
      </c>
      <c r="D107" s="17"/>
      <c r="E107" s="17"/>
      <c r="F107" s="17"/>
      <c r="G107" s="17"/>
      <c r="H107" s="17"/>
      <c r="I107" s="17"/>
      <c r="J107" s="39"/>
      <c r="K107" s="39"/>
      <c r="L107" s="17"/>
      <c r="M107" s="17"/>
      <c r="N107" s="17"/>
      <c r="O107" s="17"/>
      <c r="P107" s="17"/>
      <c r="Q107" s="17"/>
      <c r="R107" s="17"/>
      <c r="S107" s="17"/>
      <c r="T107" s="17"/>
      <c r="U107" s="17"/>
      <c r="V107" s="17"/>
      <c r="W107" s="17"/>
      <c r="X107" s="17"/>
      <c r="Y107" s="17"/>
      <c r="Z107" s="17"/>
      <c r="AA107" s="17"/>
      <c r="AB107" s="17"/>
    </row>
    <row r="108" spans="2:28" x14ac:dyDescent="0.2">
      <c r="B108" s="17"/>
      <c r="C108" s="37" t="str">
        <f t="shared" si="1"/>
        <v>D-</v>
      </c>
      <c r="D108" s="17"/>
      <c r="E108" s="17"/>
      <c r="F108" s="17"/>
      <c r="G108" s="17"/>
      <c r="H108" s="17"/>
      <c r="I108" s="17"/>
      <c r="J108" s="39"/>
      <c r="K108" s="39"/>
      <c r="L108" s="17"/>
      <c r="M108" s="17"/>
      <c r="N108" s="17"/>
      <c r="O108" s="17"/>
      <c r="P108" s="17"/>
      <c r="Q108" s="17"/>
      <c r="R108" s="17"/>
      <c r="S108" s="17"/>
      <c r="T108" s="17"/>
      <c r="U108" s="17"/>
      <c r="V108" s="17"/>
      <c r="W108" s="17"/>
      <c r="X108" s="17"/>
      <c r="Y108" s="17"/>
      <c r="Z108" s="17"/>
      <c r="AA108" s="17"/>
      <c r="AB108" s="17"/>
    </row>
    <row r="109" spans="2:28" x14ac:dyDescent="0.2">
      <c r="B109" s="17"/>
      <c r="C109" s="37" t="str">
        <f t="shared" si="1"/>
        <v>D-</v>
      </c>
      <c r="D109" s="17"/>
      <c r="E109" s="17"/>
      <c r="F109" s="17"/>
      <c r="G109" s="17"/>
      <c r="H109" s="17"/>
      <c r="I109" s="17"/>
      <c r="J109" s="39"/>
      <c r="K109" s="39"/>
      <c r="L109" s="17"/>
      <c r="M109" s="17"/>
      <c r="N109" s="17"/>
      <c r="O109" s="17"/>
      <c r="P109" s="17"/>
      <c r="Q109" s="17"/>
      <c r="R109" s="17"/>
      <c r="S109" s="17"/>
      <c r="T109" s="17"/>
      <c r="U109" s="17"/>
      <c r="V109" s="17"/>
      <c r="W109" s="17"/>
      <c r="X109" s="17"/>
      <c r="Y109" s="17"/>
      <c r="Z109" s="17"/>
      <c r="AA109" s="17"/>
      <c r="AB109" s="17"/>
    </row>
    <row r="110" spans="2:28" x14ac:dyDescent="0.2">
      <c r="B110" s="17"/>
      <c r="C110" s="37" t="str">
        <f t="shared" si="1"/>
        <v>D-</v>
      </c>
      <c r="D110" s="17"/>
      <c r="E110" s="17"/>
      <c r="F110" s="17"/>
      <c r="G110" s="17"/>
      <c r="H110" s="17"/>
      <c r="I110" s="17"/>
      <c r="J110" s="39"/>
      <c r="K110" s="39"/>
      <c r="L110" s="17"/>
      <c r="M110" s="17"/>
      <c r="N110" s="17"/>
      <c r="O110" s="17"/>
      <c r="P110" s="17"/>
      <c r="Q110" s="17"/>
      <c r="R110" s="17"/>
      <c r="S110" s="17"/>
      <c r="T110" s="17"/>
      <c r="U110" s="17"/>
      <c r="V110" s="17"/>
      <c r="W110" s="17"/>
      <c r="X110" s="17"/>
      <c r="Y110" s="17"/>
      <c r="Z110" s="17"/>
      <c r="AA110" s="17"/>
      <c r="AB110" s="17"/>
    </row>
    <row r="111" spans="2:28" x14ac:dyDescent="0.2">
      <c r="B111" s="17"/>
      <c r="C111" s="37" t="str">
        <f t="shared" si="1"/>
        <v>D-</v>
      </c>
      <c r="D111" s="17"/>
      <c r="E111" s="17"/>
      <c r="F111" s="17"/>
      <c r="G111" s="17"/>
      <c r="H111" s="17"/>
      <c r="I111" s="17"/>
      <c r="J111" s="39"/>
      <c r="K111" s="39"/>
      <c r="L111" s="17"/>
      <c r="M111" s="17"/>
      <c r="N111" s="17"/>
      <c r="O111" s="17"/>
      <c r="P111" s="17"/>
      <c r="Q111" s="17"/>
      <c r="R111" s="17"/>
      <c r="S111" s="17"/>
      <c r="T111" s="17"/>
      <c r="U111" s="17"/>
      <c r="V111" s="17"/>
      <c r="W111" s="17"/>
      <c r="X111" s="17"/>
      <c r="Y111" s="17"/>
      <c r="Z111" s="17"/>
      <c r="AA111" s="17"/>
      <c r="AB111" s="17"/>
    </row>
    <row r="112" spans="2:28" x14ac:dyDescent="0.2">
      <c r="B112" s="17"/>
      <c r="C112" s="37" t="str">
        <f t="shared" si="1"/>
        <v>D-</v>
      </c>
      <c r="D112" s="17"/>
      <c r="E112" s="17"/>
      <c r="F112" s="17"/>
      <c r="G112" s="17"/>
      <c r="H112" s="17"/>
      <c r="I112" s="17"/>
      <c r="J112" s="39"/>
      <c r="K112" s="39"/>
      <c r="L112" s="17"/>
      <c r="M112" s="17"/>
      <c r="N112" s="17"/>
      <c r="O112" s="17"/>
      <c r="P112" s="17"/>
      <c r="Q112" s="17"/>
      <c r="R112" s="17"/>
      <c r="S112" s="17"/>
      <c r="T112" s="17"/>
      <c r="U112" s="17"/>
      <c r="V112" s="17"/>
      <c r="W112" s="17"/>
      <c r="X112" s="17"/>
      <c r="Y112" s="17"/>
      <c r="Z112" s="17"/>
      <c r="AA112" s="17"/>
      <c r="AB112" s="17"/>
    </row>
    <row r="113" spans="2:28" x14ac:dyDescent="0.2">
      <c r="B113" s="17"/>
      <c r="C113" s="37" t="str">
        <f t="shared" si="1"/>
        <v>D-</v>
      </c>
      <c r="D113" s="17"/>
      <c r="E113" s="17"/>
      <c r="F113" s="17"/>
      <c r="G113" s="17"/>
      <c r="H113" s="17"/>
      <c r="I113" s="17"/>
      <c r="J113" s="39"/>
      <c r="K113" s="39"/>
      <c r="L113" s="17"/>
      <c r="M113" s="17"/>
      <c r="N113" s="17"/>
      <c r="O113" s="17"/>
      <c r="P113" s="17"/>
      <c r="Q113" s="17"/>
      <c r="R113" s="17"/>
      <c r="S113" s="17"/>
      <c r="T113" s="17"/>
      <c r="U113" s="17"/>
      <c r="V113" s="17"/>
      <c r="W113" s="17"/>
      <c r="X113" s="17"/>
      <c r="Y113" s="17"/>
      <c r="Z113" s="17"/>
      <c r="AA113" s="17"/>
      <c r="AB113" s="17"/>
    </row>
    <row r="114" spans="2:28" x14ac:dyDescent="0.2">
      <c r="B114" s="17"/>
      <c r="C114" s="37" t="str">
        <f t="shared" si="1"/>
        <v>D-</v>
      </c>
      <c r="D114" s="17"/>
      <c r="E114" s="17"/>
      <c r="F114" s="17"/>
      <c r="G114" s="17"/>
      <c r="H114" s="17"/>
      <c r="I114" s="17"/>
      <c r="J114" s="39"/>
      <c r="K114" s="39"/>
      <c r="L114" s="17"/>
      <c r="M114" s="17"/>
      <c r="N114" s="17"/>
      <c r="O114" s="17"/>
      <c r="P114" s="17"/>
      <c r="Q114" s="17"/>
      <c r="R114" s="17"/>
      <c r="S114" s="17"/>
      <c r="T114" s="17"/>
      <c r="U114" s="17"/>
      <c r="V114" s="17"/>
      <c r="W114" s="17"/>
      <c r="X114" s="17"/>
      <c r="Y114" s="17"/>
      <c r="Z114" s="17"/>
      <c r="AA114" s="17"/>
      <c r="AB114" s="17"/>
    </row>
    <row r="115" spans="2:28" x14ac:dyDescent="0.2">
      <c r="B115" s="17"/>
      <c r="C115" s="37" t="str">
        <f t="shared" si="1"/>
        <v>D-</v>
      </c>
      <c r="D115" s="17"/>
      <c r="E115" s="17"/>
      <c r="F115" s="17"/>
      <c r="G115" s="17"/>
      <c r="H115" s="17"/>
      <c r="I115" s="17"/>
      <c r="J115" s="39"/>
      <c r="K115" s="39"/>
      <c r="L115" s="17"/>
      <c r="M115" s="17"/>
      <c r="N115" s="17"/>
      <c r="O115" s="17"/>
      <c r="P115" s="17"/>
      <c r="Q115" s="17"/>
      <c r="R115" s="17"/>
      <c r="S115" s="17"/>
      <c r="T115" s="17"/>
      <c r="U115" s="17"/>
      <c r="V115" s="17"/>
      <c r="W115" s="17"/>
      <c r="X115" s="17"/>
      <c r="Y115" s="17"/>
      <c r="Z115" s="17"/>
      <c r="AA115" s="17"/>
      <c r="AB115" s="17"/>
    </row>
    <row r="116" spans="2:28" x14ac:dyDescent="0.2">
      <c r="B116" s="17"/>
      <c r="C116" s="37" t="str">
        <f t="shared" si="1"/>
        <v>D-</v>
      </c>
      <c r="D116" s="17"/>
      <c r="E116" s="17"/>
      <c r="F116" s="17"/>
      <c r="G116" s="17"/>
      <c r="H116" s="17"/>
      <c r="I116" s="17"/>
      <c r="J116" s="39"/>
      <c r="K116" s="39"/>
      <c r="L116" s="17"/>
      <c r="M116" s="17"/>
      <c r="N116" s="17"/>
      <c r="O116" s="17"/>
      <c r="P116" s="17"/>
      <c r="Q116" s="17"/>
      <c r="R116" s="17"/>
      <c r="S116" s="17"/>
      <c r="T116" s="17"/>
      <c r="U116" s="17"/>
      <c r="V116" s="17"/>
      <c r="W116" s="17"/>
      <c r="X116" s="17"/>
      <c r="Y116" s="17"/>
      <c r="Z116" s="17"/>
      <c r="AA116" s="17"/>
      <c r="AB116" s="17"/>
    </row>
    <row r="117" spans="2:28" x14ac:dyDescent="0.2">
      <c r="B117" s="17"/>
      <c r="C117" s="37" t="str">
        <f t="shared" si="1"/>
        <v>D-</v>
      </c>
      <c r="D117" s="17"/>
      <c r="E117" s="17"/>
      <c r="F117" s="17"/>
      <c r="G117" s="17"/>
      <c r="H117" s="17"/>
      <c r="I117" s="17"/>
      <c r="J117" s="39"/>
      <c r="K117" s="39"/>
      <c r="L117" s="17"/>
      <c r="M117" s="17"/>
      <c r="N117" s="17"/>
      <c r="O117" s="17"/>
      <c r="P117" s="17"/>
      <c r="Q117" s="17"/>
      <c r="R117" s="17"/>
      <c r="S117" s="17"/>
      <c r="T117" s="17"/>
      <c r="U117" s="17"/>
      <c r="V117" s="17"/>
      <c r="W117" s="17"/>
      <c r="X117" s="17"/>
      <c r="Y117" s="17"/>
      <c r="Z117" s="17"/>
      <c r="AA117" s="17"/>
      <c r="AB117" s="17"/>
    </row>
    <row r="118" spans="2:28" x14ac:dyDescent="0.2">
      <c r="B118" s="17"/>
      <c r="C118" s="37" t="str">
        <f t="shared" si="1"/>
        <v>D-</v>
      </c>
      <c r="D118" s="17"/>
      <c r="E118" s="17"/>
      <c r="F118" s="17"/>
      <c r="G118" s="17"/>
      <c r="H118" s="17"/>
      <c r="I118" s="17"/>
      <c r="J118" s="39"/>
      <c r="K118" s="39"/>
      <c r="L118" s="17"/>
      <c r="M118" s="17"/>
      <c r="N118" s="17"/>
      <c r="O118" s="17"/>
      <c r="P118" s="17"/>
      <c r="Q118" s="17"/>
      <c r="R118" s="17"/>
      <c r="S118" s="17"/>
      <c r="T118" s="17"/>
      <c r="U118" s="17"/>
      <c r="V118" s="17"/>
      <c r="W118" s="17"/>
      <c r="X118" s="17"/>
      <c r="Y118" s="17"/>
      <c r="Z118" s="17"/>
      <c r="AA118" s="17"/>
      <c r="AB118" s="17"/>
    </row>
    <row r="119" spans="2:28" x14ac:dyDescent="0.2">
      <c r="B119" s="17"/>
      <c r="C119" s="37" t="str">
        <f t="shared" si="1"/>
        <v>D-</v>
      </c>
      <c r="D119" s="17"/>
      <c r="E119" s="17"/>
      <c r="F119" s="17"/>
      <c r="G119" s="17"/>
      <c r="H119" s="17"/>
      <c r="I119" s="17"/>
      <c r="J119" s="39"/>
      <c r="K119" s="39"/>
      <c r="L119" s="17"/>
      <c r="M119" s="17"/>
      <c r="N119" s="17"/>
      <c r="O119" s="17"/>
      <c r="P119" s="17"/>
      <c r="Q119" s="17"/>
      <c r="R119" s="17"/>
      <c r="S119" s="17"/>
      <c r="T119" s="17"/>
      <c r="U119" s="17"/>
      <c r="V119" s="17"/>
      <c r="W119" s="17"/>
      <c r="X119" s="17"/>
      <c r="Y119" s="17"/>
      <c r="Z119" s="17"/>
      <c r="AA119" s="17"/>
      <c r="AB119" s="17"/>
    </row>
    <row r="120" spans="2:28" x14ac:dyDescent="0.2">
      <c r="B120" s="17"/>
      <c r="C120" s="37" t="str">
        <f t="shared" si="1"/>
        <v>D-</v>
      </c>
      <c r="D120" s="17"/>
      <c r="E120" s="17"/>
      <c r="F120" s="17"/>
      <c r="G120" s="17"/>
      <c r="H120" s="17"/>
      <c r="I120" s="17"/>
      <c r="J120" s="39"/>
      <c r="K120" s="39"/>
      <c r="L120" s="17"/>
      <c r="M120" s="17"/>
      <c r="N120" s="17"/>
      <c r="O120" s="17"/>
      <c r="P120" s="17"/>
      <c r="Q120" s="17"/>
      <c r="R120" s="17"/>
      <c r="S120" s="17"/>
      <c r="T120" s="17"/>
      <c r="U120" s="17"/>
      <c r="V120" s="17"/>
      <c r="W120" s="17"/>
      <c r="X120" s="17"/>
      <c r="Y120" s="17"/>
      <c r="Z120" s="17"/>
      <c r="AA120" s="17"/>
      <c r="AB120" s="17"/>
    </row>
    <row r="121" spans="2:28" x14ac:dyDescent="0.2">
      <c r="B121" s="17"/>
      <c r="C121" s="37" t="str">
        <f t="shared" si="1"/>
        <v>D-</v>
      </c>
      <c r="D121" s="17"/>
      <c r="E121" s="17"/>
      <c r="F121" s="17"/>
      <c r="G121" s="17"/>
      <c r="H121" s="17"/>
      <c r="I121" s="17"/>
      <c r="J121" s="39"/>
      <c r="K121" s="39"/>
      <c r="L121" s="17"/>
      <c r="M121" s="17"/>
      <c r="N121" s="17"/>
      <c r="O121" s="17"/>
      <c r="P121" s="17"/>
      <c r="Q121" s="17"/>
      <c r="R121" s="17"/>
      <c r="S121" s="17"/>
      <c r="T121" s="17"/>
      <c r="U121" s="17"/>
      <c r="V121" s="17"/>
      <c r="W121" s="17"/>
      <c r="X121" s="17"/>
      <c r="Y121" s="17"/>
      <c r="Z121" s="17"/>
      <c r="AA121" s="17"/>
      <c r="AB121" s="17"/>
    </row>
    <row r="122" spans="2:28" x14ac:dyDescent="0.2">
      <c r="B122" s="17"/>
      <c r="C122" s="37" t="str">
        <f t="shared" si="1"/>
        <v>D-</v>
      </c>
      <c r="D122" s="17"/>
      <c r="E122" s="17"/>
      <c r="F122" s="17"/>
      <c r="G122" s="17"/>
      <c r="H122" s="17"/>
      <c r="I122" s="17"/>
      <c r="J122" s="39"/>
      <c r="K122" s="39"/>
      <c r="L122" s="17"/>
      <c r="M122" s="17"/>
      <c r="N122" s="17"/>
      <c r="O122" s="17"/>
      <c r="P122" s="17"/>
      <c r="Q122" s="17"/>
      <c r="R122" s="17"/>
      <c r="S122" s="17"/>
      <c r="T122" s="17"/>
      <c r="U122" s="17"/>
      <c r="V122" s="17"/>
      <c r="W122" s="17"/>
      <c r="X122" s="17"/>
      <c r="Y122" s="17"/>
      <c r="Z122" s="17"/>
      <c r="AA122" s="17"/>
      <c r="AB122" s="17"/>
    </row>
    <row r="123" spans="2:28" x14ac:dyDescent="0.2">
      <c r="B123" s="17"/>
      <c r="C123" s="37" t="str">
        <f t="shared" si="1"/>
        <v>D-</v>
      </c>
      <c r="D123" s="17"/>
      <c r="E123" s="17"/>
      <c r="F123" s="17"/>
      <c r="G123" s="17"/>
      <c r="H123" s="17"/>
      <c r="I123" s="17"/>
      <c r="J123" s="39"/>
      <c r="K123" s="39"/>
      <c r="L123" s="17"/>
      <c r="M123" s="17"/>
      <c r="N123" s="17"/>
      <c r="O123" s="17"/>
      <c r="P123" s="17"/>
      <c r="Q123" s="17"/>
      <c r="R123" s="17"/>
      <c r="S123" s="17"/>
      <c r="T123" s="17"/>
      <c r="U123" s="17"/>
      <c r="V123" s="17"/>
      <c r="W123" s="17"/>
      <c r="X123" s="17"/>
      <c r="Y123" s="17"/>
      <c r="Z123" s="17"/>
      <c r="AA123" s="17"/>
      <c r="AB123" s="17"/>
    </row>
    <row r="124" spans="2:28" x14ac:dyDescent="0.2">
      <c r="B124" s="17"/>
      <c r="C124" s="37" t="str">
        <f t="shared" si="1"/>
        <v>D-</v>
      </c>
      <c r="D124" s="17"/>
      <c r="E124" s="17"/>
      <c r="F124" s="17"/>
      <c r="G124" s="17"/>
      <c r="H124" s="17"/>
      <c r="I124" s="17"/>
      <c r="J124" s="39"/>
      <c r="K124" s="39"/>
      <c r="L124" s="17"/>
      <c r="M124" s="17"/>
      <c r="N124" s="17"/>
      <c r="O124" s="17"/>
      <c r="P124" s="17"/>
      <c r="Q124" s="17"/>
      <c r="R124" s="17"/>
      <c r="S124" s="17"/>
      <c r="T124" s="17"/>
      <c r="U124" s="17"/>
      <c r="V124" s="17"/>
      <c r="W124" s="17"/>
      <c r="X124" s="17"/>
      <c r="Y124" s="17"/>
      <c r="Z124" s="17"/>
      <c r="AA124" s="17"/>
      <c r="AB124" s="17"/>
    </row>
    <row r="125" spans="2:28" x14ac:dyDescent="0.2">
      <c r="B125" s="17"/>
      <c r="C125" s="37" t="str">
        <f t="shared" si="1"/>
        <v>D-</v>
      </c>
      <c r="D125" s="17"/>
      <c r="E125" s="17"/>
      <c r="F125" s="17"/>
      <c r="G125" s="17"/>
      <c r="H125" s="17"/>
      <c r="I125" s="17"/>
      <c r="J125" s="39"/>
      <c r="K125" s="39"/>
      <c r="L125" s="17"/>
      <c r="M125" s="17"/>
      <c r="N125" s="17"/>
      <c r="O125" s="17"/>
      <c r="P125" s="17"/>
      <c r="Q125" s="17"/>
      <c r="R125" s="17"/>
      <c r="S125" s="17"/>
      <c r="T125" s="17"/>
      <c r="U125" s="17"/>
      <c r="V125" s="17"/>
      <c r="W125" s="17"/>
      <c r="X125" s="17"/>
      <c r="Y125" s="17"/>
      <c r="Z125" s="17"/>
      <c r="AA125" s="17"/>
      <c r="AB125" s="17"/>
    </row>
    <row r="126" spans="2:28" x14ac:dyDescent="0.2">
      <c r="B126" s="17"/>
      <c r="C126" s="37" t="str">
        <f t="shared" si="1"/>
        <v>D-</v>
      </c>
      <c r="D126" s="17"/>
      <c r="E126" s="17"/>
      <c r="F126" s="17"/>
      <c r="G126" s="17"/>
      <c r="H126" s="17"/>
      <c r="I126" s="17"/>
      <c r="J126" s="39"/>
      <c r="K126" s="39"/>
      <c r="L126" s="17"/>
      <c r="M126" s="17"/>
      <c r="N126" s="17"/>
      <c r="O126" s="17"/>
      <c r="P126" s="17"/>
      <c r="Q126" s="17"/>
      <c r="R126" s="17"/>
      <c r="S126" s="17"/>
      <c r="T126" s="17"/>
      <c r="U126" s="17"/>
      <c r="V126" s="17"/>
      <c r="W126" s="17"/>
      <c r="X126" s="17"/>
      <c r="Y126" s="17"/>
      <c r="Z126" s="17"/>
      <c r="AA126" s="17"/>
      <c r="AB126" s="17"/>
    </row>
    <row r="127" spans="2:28" x14ac:dyDescent="0.2">
      <c r="B127" s="17"/>
      <c r="C127" s="37" t="str">
        <f t="shared" si="1"/>
        <v>D-</v>
      </c>
      <c r="D127" s="17"/>
      <c r="E127" s="17"/>
      <c r="F127" s="17"/>
      <c r="G127" s="17"/>
      <c r="H127" s="17"/>
      <c r="I127" s="17"/>
      <c r="J127" s="39"/>
      <c r="K127" s="39"/>
      <c r="L127" s="17"/>
      <c r="M127" s="17"/>
      <c r="N127" s="17"/>
      <c r="O127" s="17"/>
      <c r="P127" s="17"/>
      <c r="Q127" s="17"/>
      <c r="R127" s="17"/>
      <c r="S127" s="17"/>
      <c r="T127" s="17"/>
      <c r="U127" s="17"/>
      <c r="V127" s="17"/>
      <c r="W127" s="17"/>
      <c r="X127" s="17"/>
      <c r="Y127" s="17"/>
      <c r="Z127" s="17"/>
      <c r="AA127" s="17"/>
      <c r="AB127" s="17"/>
    </row>
    <row r="128" spans="2:28" x14ac:dyDescent="0.2">
      <c r="B128" s="17"/>
      <c r="C128" s="37" t="str">
        <f t="shared" si="1"/>
        <v>D-</v>
      </c>
      <c r="D128" s="17"/>
      <c r="E128" s="17"/>
      <c r="F128" s="17"/>
      <c r="G128" s="17"/>
      <c r="H128" s="17"/>
      <c r="I128" s="17"/>
      <c r="J128" s="39"/>
      <c r="K128" s="39"/>
      <c r="L128" s="17"/>
      <c r="M128" s="17"/>
      <c r="N128" s="17"/>
      <c r="O128" s="17"/>
      <c r="P128" s="17"/>
      <c r="Q128" s="17"/>
      <c r="R128" s="17"/>
      <c r="S128" s="17"/>
      <c r="T128" s="17"/>
      <c r="U128" s="17"/>
      <c r="V128" s="17"/>
      <c r="W128" s="17"/>
      <c r="X128" s="17"/>
      <c r="Y128" s="17"/>
      <c r="Z128" s="17"/>
      <c r="AA128" s="17"/>
      <c r="AB128" s="17"/>
    </row>
    <row r="129" spans="2:28" x14ac:dyDescent="0.2">
      <c r="B129" s="17"/>
      <c r="C129" s="37" t="str">
        <f t="shared" si="1"/>
        <v>D-</v>
      </c>
      <c r="D129" s="17"/>
      <c r="E129" s="17"/>
      <c r="F129" s="17"/>
      <c r="G129" s="17"/>
      <c r="H129" s="17"/>
      <c r="I129" s="17"/>
      <c r="J129" s="39"/>
      <c r="K129" s="39"/>
      <c r="L129" s="17"/>
      <c r="M129" s="17"/>
      <c r="N129" s="17"/>
      <c r="O129" s="17"/>
      <c r="P129" s="17"/>
      <c r="Q129" s="17"/>
      <c r="R129" s="17"/>
      <c r="S129" s="17"/>
      <c r="T129" s="17"/>
      <c r="U129" s="17"/>
      <c r="V129" s="17"/>
      <c r="W129" s="17"/>
      <c r="X129" s="17"/>
      <c r="Y129" s="17"/>
      <c r="Z129" s="17"/>
      <c r="AA129" s="17"/>
      <c r="AB129" s="17"/>
    </row>
    <row r="130" spans="2:28" x14ac:dyDescent="0.2">
      <c r="B130" s="17"/>
      <c r="C130" s="37" t="str">
        <f t="shared" si="1"/>
        <v>D-</v>
      </c>
      <c r="D130" s="17"/>
      <c r="E130" s="17"/>
      <c r="F130" s="17"/>
      <c r="G130" s="17"/>
      <c r="H130" s="17"/>
      <c r="I130" s="17"/>
      <c r="J130" s="39"/>
      <c r="K130" s="39"/>
      <c r="L130" s="17"/>
      <c r="M130" s="17"/>
      <c r="N130" s="17"/>
      <c r="O130" s="17"/>
      <c r="P130" s="17"/>
      <c r="Q130" s="17"/>
      <c r="R130" s="17"/>
      <c r="S130" s="17"/>
      <c r="T130" s="17"/>
      <c r="U130" s="17"/>
      <c r="V130" s="17"/>
      <c r="W130" s="17"/>
      <c r="X130" s="17"/>
      <c r="Y130" s="17"/>
      <c r="Z130" s="17"/>
      <c r="AA130" s="17"/>
      <c r="AB130" s="17"/>
    </row>
    <row r="131" spans="2:28" x14ac:dyDescent="0.2">
      <c r="B131" s="17"/>
      <c r="C131" s="37" t="str">
        <f t="shared" si="1"/>
        <v>D-</v>
      </c>
      <c r="D131" s="17"/>
      <c r="E131" s="17"/>
      <c r="F131" s="17"/>
      <c r="G131" s="17"/>
      <c r="H131" s="17"/>
      <c r="I131" s="17"/>
      <c r="J131" s="39"/>
      <c r="K131" s="39"/>
      <c r="L131" s="17"/>
      <c r="M131" s="17"/>
      <c r="N131" s="17"/>
      <c r="O131" s="17"/>
      <c r="P131" s="17"/>
      <c r="Q131" s="17"/>
      <c r="R131" s="17"/>
      <c r="S131" s="17"/>
      <c r="T131" s="17"/>
      <c r="U131" s="17"/>
      <c r="V131" s="17"/>
      <c r="W131" s="17"/>
      <c r="X131" s="17"/>
      <c r="Y131" s="17"/>
      <c r="Z131" s="17"/>
      <c r="AA131" s="17"/>
      <c r="AB131" s="17"/>
    </row>
    <row r="132" spans="2:28" x14ac:dyDescent="0.2">
      <c r="B132" s="17"/>
      <c r="C132" s="37" t="str">
        <f t="shared" si="1"/>
        <v>D-</v>
      </c>
      <c r="D132" s="17"/>
      <c r="E132" s="17"/>
      <c r="F132" s="17"/>
      <c r="G132" s="17"/>
      <c r="H132" s="17"/>
      <c r="I132" s="17"/>
      <c r="J132" s="39"/>
      <c r="K132" s="39"/>
      <c r="L132" s="17"/>
      <c r="M132" s="17"/>
      <c r="N132" s="17"/>
      <c r="O132" s="17"/>
      <c r="P132" s="17"/>
      <c r="Q132" s="17"/>
      <c r="R132" s="17"/>
      <c r="S132" s="17"/>
      <c r="T132" s="17"/>
      <c r="U132" s="17"/>
      <c r="V132" s="17"/>
      <c r="W132" s="17"/>
      <c r="X132" s="17"/>
      <c r="Y132" s="17"/>
      <c r="Z132" s="17"/>
      <c r="AA132" s="17"/>
      <c r="AB132" s="17"/>
    </row>
    <row r="133" spans="2:28" x14ac:dyDescent="0.2">
      <c r="B133" s="17"/>
      <c r="C133" s="37" t="str">
        <f t="shared" si="1"/>
        <v>D-</v>
      </c>
      <c r="D133" s="17"/>
      <c r="E133" s="17"/>
      <c r="F133" s="17"/>
      <c r="G133" s="17"/>
      <c r="H133" s="17"/>
      <c r="I133" s="17"/>
      <c r="J133" s="39"/>
      <c r="K133" s="39"/>
      <c r="L133" s="17"/>
      <c r="M133" s="17"/>
      <c r="N133" s="17"/>
      <c r="O133" s="17"/>
      <c r="P133" s="17"/>
      <c r="Q133" s="17"/>
      <c r="R133" s="17"/>
      <c r="S133" s="17"/>
      <c r="T133" s="17"/>
      <c r="U133" s="17"/>
      <c r="V133" s="17"/>
      <c r="W133" s="17"/>
      <c r="X133" s="17"/>
      <c r="Y133" s="17"/>
      <c r="Z133" s="17"/>
      <c r="AA133" s="17"/>
      <c r="AB133" s="17"/>
    </row>
    <row r="134" spans="2:28" x14ac:dyDescent="0.2">
      <c r="B134" s="17"/>
      <c r="C134" s="37" t="str">
        <f t="shared" si="1"/>
        <v>D-</v>
      </c>
      <c r="D134" s="17"/>
      <c r="E134" s="17"/>
      <c r="F134" s="17"/>
      <c r="G134" s="17"/>
      <c r="H134" s="17"/>
      <c r="I134" s="17"/>
      <c r="J134" s="39"/>
      <c r="K134" s="39"/>
      <c r="L134" s="17"/>
      <c r="M134" s="17"/>
      <c r="N134" s="17"/>
      <c r="O134" s="17"/>
      <c r="P134" s="17"/>
      <c r="Q134" s="17"/>
      <c r="R134" s="17"/>
      <c r="S134" s="17"/>
      <c r="T134" s="17"/>
      <c r="U134" s="17"/>
      <c r="V134" s="17"/>
      <c r="W134" s="17"/>
      <c r="X134" s="17"/>
      <c r="Y134" s="17"/>
      <c r="Z134" s="17"/>
      <c r="AA134" s="17"/>
      <c r="AB134" s="17"/>
    </row>
    <row r="135" spans="2:28" x14ac:dyDescent="0.2">
      <c r="B135" s="17"/>
      <c r="C135" s="37" t="str">
        <f t="shared" si="1"/>
        <v>D-</v>
      </c>
      <c r="D135" s="17"/>
      <c r="E135" s="17"/>
      <c r="F135" s="17"/>
      <c r="G135" s="17"/>
      <c r="H135" s="17"/>
      <c r="I135" s="17"/>
      <c r="J135" s="39"/>
      <c r="K135" s="39"/>
      <c r="L135" s="17"/>
      <c r="M135" s="17"/>
      <c r="N135" s="17"/>
      <c r="O135" s="17"/>
      <c r="P135" s="17"/>
      <c r="Q135" s="17"/>
      <c r="R135" s="17"/>
      <c r="S135" s="17"/>
      <c r="T135" s="17"/>
      <c r="U135" s="17"/>
      <c r="V135" s="17"/>
      <c r="W135" s="17"/>
      <c r="X135" s="17"/>
      <c r="Y135" s="17"/>
      <c r="Z135" s="17"/>
      <c r="AA135" s="17"/>
      <c r="AB135" s="17"/>
    </row>
    <row r="136" spans="2:28" x14ac:dyDescent="0.2">
      <c r="B136" s="17"/>
      <c r="C136" s="37" t="str">
        <f t="shared" si="1"/>
        <v>D-</v>
      </c>
      <c r="D136" s="17"/>
      <c r="E136" s="17"/>
      <c r="F136" s="17"/>
      <c r="G136" s="17"/>
      <c r="H136" s="17"/>
      <c r="I136" s="17"/>
      <c r="J136" s="39"/>
      <c r="K136" s="39"/>
      <c r="L136" s="17"/>
      <c r="M136" s="17"/>
      <c r="N136" s="17"/>
      <c r="O136" s="17"/>
      <c r="P136" s="17"/>
      <c r="Q136" s="17"/>
      <c r="R136" s="17"/>
      <c r="S136" s="17"/>
      <c r="T136" s="17"/>
      <c r="U136" s="17"/>
      <c r="V136" s="17"/>
      <c r="W136" s="17"/>
      <c r="X136" s="17"/>
      <c r="Y136" s="17"/>
      <c r="Z136" s="17"/>
      <c r="AA136" s="17"/>
      <c r="AB136" s="17"/>
    </row>
    <row r="137" spans="2:28" x14ac:dyDescent="0.2">
      <c r="B137" s="17"/>
      <c r="C137" s="37" t="str">
        <f t="shared" si="1"/>
        <v>D-</v>
      </c>
      <c r="D137" s="17"/>
      <c r="E137" s="17"/>
      <c r="F137" s="17"/>
      <c r="G137" s="17"/>
      <c r="H137" s="17"/>
      <c r="I137" s="17"/>
      <c r="J137" s="39"/>
      <c r="K137" s="39"/>
      <c r="L137" s="17"/>
      <c r="M137" s="17"/>
      <c r="N137" s="17"/>
      <c r="O137" s="17"/>
      <c r="P137" s="17"/>
      <c r="Q137" s="17"/>
      <c r="R137" s="17"/>
      <c r="S137" s="17"/>
      <c r="T137" s="17"/>
      <c r="U137" s="17"/>
      <c r="V137" s="17"/>
      <c r="W137" s="17"/>
      <c r="X137" s="17"/>
      <c r="Y137" s="17"/>
      <c r="Z137" s="17"/>
      <c r="AA137" s="17"/>
      <c r="AB137" s="17"/>
    </row>
    <row r="138" spans="2:28" x14ac:dyDescent="0.2">
      <c r="B138" s="17"/>
      <c r="C138" s="37" t="str">
        <f t="shared" si="1"/>
        <v>D-</v>
      </c>
      <c r="D138" s="17"/>
      <c r="E138" s="17"/>
      <c r="F138" s="17"/>
      <c r="G138" s="17"/>
      <c r="H138" s="17"/>
      <c r="I138" s="17"/>
      <c r="J138" s="39"/>
      <c r="K138" s="39"/>
      <c r="L138" s="17"/>
      <c r="M138" s="17"/>
      <c r="N138" s="17"/>
      <c r="O138" s="17"/>
      <c r="P138" s="17"/>
      <c r="Q138" s="17"/>
      <c r="R138" s="17"/>
      <c r="S138" s="17"/>
      <c r="T138" s="17"/>
      <c r="U138" s="17"/>
      <c r="V138" s="17"/>
      <c r="W138" s="17"/>
      <c r="X138" s="17"/>
      <c r="Y138" s="17"/>
      <c r="Z138" s="17"/>
      <c r="AA138" s="17"/>
      <c r="AB138" s="17"/>
    </row>
    <row r="139" spans="2:28" x14ac:dyDescent="0.2">
      <c r="B139" s="17"/>
      <c r="C139" s="37" t="str">
        <f t="shared" ref="C139:C158" si="2">"D-" &amp; IF(D139&lt;&gt;"",C138+1,"")</f>
        <v>D-</v>
      </c>
      <c r="D139" s="17"/>
      <c r="E139" s="17"/>
      <c r="F139" s="17"/>
      <c r="G139" s="17"/>
      <c r="H139" s="17"/>
      <c r="I139" s="17"/>
      <c r="J139" s="39"/>
      <c r="K139" s="39"/>
      <c r="L139" s="17"/>
      <c r="M139" s="17"/>
      <c r="N139" s="17"/>
      <c r="O139" s="17"/>
      <c r="P139" s="17"/>
      <c r="Q139" s="17"/>
      <c r="R139" s="17"/>
      <c r="S139" s="17"/>
      <c r="T139" s="17"/>
      <c r="U139" s="17"/>
      <c r="V139" s="17"/>
      <c r="W139" s="17"/>
      <c r="X139" s="17"/>
      <c r="Y139" s="17"/>
      <c r="Z139" s="17"/>
      <c r="AA139" s="17"/>
      <c r="AB139" s="17"/>
    </row>
    <row r="140" spans="2:28" x14ac:dyDescent="0.2">
      <c r="B140" s="17"/>
      <c r="C140" s="37" t="str">
        <f t="shared" si="2"/>
        <v>D-</v>
      </c>
      <c r="D140" s="17"/>
      <c r="E140" s="17"/>
      <c r="F140" s="17"/>
      <c r="G140" s="17"/>
      <c r="H140" s="17"/>
      <c r="I140" s="17"/>
      <c r="J140" s="39"/>
      <c r="K140" s="39"/>
      <c r="L140" s="17"/>
      <c r="M140" s="17"/>
      <c r="N140" s="17"/>
      <c r="O140" s="17"/>
      <c r="P140" s="17"/>
      <c r="Q140" s="17"/>
      <c r="R140" s="17"/>
      <c r="S140" s="17"/>
      <c r="T140" s="17"/>
      <c r="U140" s="17"/>
      <c r="V140" s="17"/>
      <c r="W140" s="17"/>
      <c r="X140" s="17"/>
      <c r="Y140" s="17"/>
      <c r="Z140" s="17"/>
      <c r="AA140" s="17"/>
      <c r="AB140" s="17"/>
    </row>
    <row r="141" spans="2:28" x14ac:dyDescent="0.2">
      <c r="B141" s="17"/>
      <c r="C141" s="37" t="str">
        <f t="shared" si="2"/>
        <v>D-</v>
      </c>
      <c r="D141" s="17"/>
      <c r="E141" s="17"/>
      <c r="F141" s="17"/>
      <c r="G141" s="17"/>
      <c r="H141" s="17"/>
      <c r="I141" s="17"/>
      <c r="J141" s="39"/>
      <c r="K141" s="39"/>
      <c r="L141" s="17"/>
      <c r="M141" s="17"/>
      <c r="N141" s="17"/>
      <c r="O141" s="17"/>
      <c r="P141" s="17"/>
      <c r="Q141" s="17"/>
      <c r="R141" s="17"/>
      <c r="S141" s="17"/>
      <c r="T141" s="17"/>
      <c r="U141" s="17"/>
      <c r="V141" s="17"/>
      <c r="W141" s="17"/>
      <c r="X141" s="17"/>
      <c r="Y141" s="17"/>
      <c r="Z141" s="17"/>
      <c r="AA141" s="17"/>
      <c r="AB141" s="17"/>
    </row>
    <row r="142" spans="2:28" x14ac:dyDescent="0.2">
      <c r="B142" s="17"/>
      <c r="C142" s="37" t="str">
        <f t="shared" si="2"/>
        <v>D-</v>
      </c>
      <c r="D142" s="17"/>
      <c r="E142" s="17"/>
      <c r="F142" s="17"/>
      <c r="G142" s="17"/>
      <c r="H142" s="17"/>
      <c r="I142" s="17"/>
      <c r="J142" s="39"/>
      <c r="K142" s="39"/>
      <c r="L142" s="17"/>
      <c r="M142" s="17"/>
      <c r="N142" s="17"/>
      <c r="O142" s="17"/>
      <c r="P142" s="17"/>
      <c r="Q142" s="17"/>
      <c r="R142" s="17"/>
      <c r="S142" s="17"/>
      <c r="T142" s="17"/>
      <c r="U142" s="17"/>
      <c r="V142" s="17"/>
      <c r="W142" s="17"/>
      <c r="X142" s="17"/>
      <c r="Y142" s="17"/>
      <c r="Z142" s="17"/>
      <c r="AA142" s="17"/>
      <c r="AB142" s="17"/>
    </row>
    <row r="143" spans="2:28" x14ac:dyDescent="0.2">
      <c r="B143" s="17"/>
      <c r="C143" s="37" t="str">
        <f t="shared" si="2"/>
        <v>D-</v>
      </c>
      <c r="D143" s="17"/>
      <c r="E143" s="17"/>
      <c r="F143" s="17"/>
      <c r="G143" s="17"/>
      <c r="H143" s="17"/>
      <c r="I143" s="17"/>
      <c r="J143" s="39"/>
      <c r="K143" s="39"/>
      <c r="L143" s="17"/>
      <c r="M143" s="17"/>
      <c r="N143" s="17"/>
      <c r="O143" s="17"/>
      <c r="P143" s="17"/>
      <c r="Q143" s="17"/>
      <c r="R143" s="17"/>
      <c r="S143" s="17"/>
      <c r="T143" s="17"/>
      <c r="U143" s="17"/>
      <c r="V143" s="17"/>
      <c r="W143" s="17"/>
      <c r="X143" s="17"/>
      <c r="Y143" s="17"/>
      <c r="Z143" s="17"/>
      <c r="AA143" s="17"/>
      <c r="AB143" s="17"/>
    </row>
    <row r="144" spans="2:28" x14ac:dyDescent="0.2">
      <c r="B144" s="17"/>
      <c r="C144" s="37" t="str">
        <f t="shared" si="2"/>
        <v>D-</v>
      </c>
      <c r="D144" s="17"/>
      <c r="E144" s="17"/>
      <c r="F144" s="17"/>
      <c r="G144" s="17"/>
      <c r="H144" s="17"/>
      <c r="I144" s="17"/>
      <c r="J144" s="39"/>
      <c r="K144" s="39"/>
      <c r="L144" s="17"/>
      <c r="M144" s="17"/>
      <c r="N144" s="17"/>
      <c r="O144" s="17"/>
      <c r="P144" s="17"/>
      <c r="Q144" s="17"/>
      <c r="R144" s="17"/>
      <c r="S144" s="17"/>
      <c r="T144" s="17"/>
      <c r="U144" s="17"/>
      <c r="V144" s="17"/>
      <c r="W144" s="17"/>
      <c r="X144" s="17"/>
      <c r="Y144" s="17"/>
      <c r="Z144" s="17"/>
      <c r="AA144" s="17"/>
      <c r="AB144" s="17"/>
    </row>
    <row r="145" spans="2:28" x14ac:dyDescent="0.2">
      <c r="B145" s="17"/>
      <c r="C145" s="37" t="str">
        <f t="shared" si="2"/>
        <v>D-</v>
      </c>
      <c r="D145" s="17"/>
      <c r="E145" s="17"/>
      <c r="F145" s="17"/>
      <c r="G145" s="17"/>
      <c r="H145" s="17"/>
      <c r="I145" s="17"/>
      <c r="J145" s="39"/>
      <c r="K145" s="39"/>
      <c r="L145" s="17"/>
      <c r="M145" s="17"/>
      <c r="N145" s="17"/>
      <c r="O145" s="17"/>
      <c r="P145" s="17"/>
      <c r="Q145" s="17"/>
      <c r="R145" s="17"/>
      <c r="S145" s="17"/>
      <c r="T145" s="17"/>
      <c r="U145" s="17"/>
      <c r="V145" s="17"/>
      <c r="W145" s="17"/>
      <c r="X145" s="17"/>
      <c r="Y145" s="17"/>
      <c r="Z145" s="17"/>
      <c r="AA145" s="17"/>
      <c r="AB145" s="17"/>
    </row>
    <row r="146" spans="2:28" x14ac:dyDescent="0.2">
      <c r="B146" s="17"/>
      <c r="C146" s="37" t="str">
        <f t="shared" si="2"/>
        <v>D-</v>
      </c>
      <c r="D146" s="17"/>
      <c r="E146" s="17"/>
      <c r="F146" s="17"/>
      <c r="G146" s="17"/>
      <c r="H146" s="17"/>
      <c r="I146" s="17"/>
      <c r="J146" s="39"/>
      <c r="K146" s="39"/>
      <c r="L146" s="17"/>
      <c r="M146" s="17"/>
      <c r="N146" s="17"/>
      <c r="O146" s="17"/>
      <c r="P146" s="17"/>
      <c r="Q146" s="17"/>
      <c r="R146" s="17"/>
      <c r="S146" s="17"/>
      <c r="T146" s="17"/>
      <c r="U146" s="17"/>
      <c r="V146" s="17"/>
      <c r="W146" s="17"/>
      <c r="X146" s="17"/>
      <c r="Y146" s="17"/>
      <c r="Z146" s="17"/>
      <c r="AA146" s="17"/>
      <c r="AB146" s="17"/>
    </row>
    <row r="147" spans="2:28" x14ac:dyDescent="0.2">
      <c r="B147" s="17"/>
      <c r="C147" s="37" t="str">
        <f t="shared" si="2"/>
        <v>D-</v>
      </c>
      <c r="D147" s="17"/>
      <c r="E147" s="17"/>
      <c r="F147" s="17"/>
      <c r="G147" s="17"/>
      <c r="H147" s="17"/>
      <c r="I147" s="17"/>
      <c r="J147" s="39"/>
      <c r="K147" s="39"/>
      <c r="L147" s="17"/>
      <c r="M147" s="17"/>
      <c r="N147" s="17"/>
      <c r="O147" s="17"/>
      <c r="P147" s="17"/>
      <c r="Q147" s="17"/>
      <c r="R147" s="17"/>
      <c r="S147" s="17"/>
      <c r="T147" s="17"/>
      <c r="U147" s="17"/>
      <c r="V147" s="17"/>
      <c r="W147" s="17"/>
      <c r="X147" s="17"/>
      <c r="Y147" s="17"/>
      <c r="Z147" s="17"/>
      <c r="AA147" s="17"/>
      <c r="AB147" s="17"/>
    </row>
    <row r="148" spans="2:28" x14ac:dyDescent="0.2">
      <c r="B148" s="17"/>
      <c r="C148" s="37" t="str">
        <f t="shared" si="2"/>
        <v>D-</v>
      </c>
      <c r="D148" s="17"/>
      <c r="E148" s="17"/>
      <c r="F148" s="17"/>
      <c r="G148" s="17"/>
      <c r="H148" s="17"/>
      <c r="I148" s="17"/>
      <c r="J148" s="39"/>
      <c r="K148" s="39"/>
      <c r="L148" s="17"/>
      <c r="M148" s="17"/>
      <c r="N148" s="17"/>
      <c r="O148" s="17"/>
      <c r="P148" s="17"/>
      <c r="Q148" s="17"/>
      <c r="R148" s="17"/>
      <c r="S148" s="17"/>
      <c r="T148" s="17"/>
      <c r="U148" s="17"/>
      <c r="V148" s="17"/>
      <c r="W148" s="17"/>
      <c r="X148" s="17"/>
      <c r="Y148" s="17"/>
      <c r="Z148" s="17"/>
      <c r="AA148" s="17"/>
      <c r="AB148" s="17"/>
    </row>
    <row r="149" spans="2:28" x14ac:dyDescent="0.2">
      <c r="B149" s="17"/>
      <c r="C149" s="37" t="str">
        <f t="shared" si="2"/>
        <v>D-</v>
      </c>
      <c r="D149" s="17"/>
      <c r="E149" s="17"/>
      <c r="F149" s="17"/>
      <c r="G149" s="17"/>
      <c r="H149" s="17"/>
      <c r="I149" s="17"/>
      <c r="J149" s="39"/>
      <c r="K149" s="39"/>
      <c r="L149" s="17"/>
      <c r="M149" s="17"/>
      <c r="N149" s="17"/>
      <c r="O149" s="17"/>
      <c r="P149" s="17"/>
      <c r="Q149" s="17"/>
      <c r="R149" s="17"/>
      <c r="S149" s="17"/>
      <c r="T149" s="17"/>
      <c r="U149" s="17"/>
      <c r="V149" s="17"/>
      <c r="W149" s="17"/>
      <c r="X149" s="17"/>
      <c r="Y149" s="17"/>
      <c r="Z149" s="17"/>
      <c r="AA149" s="17"/>
      <c r="AB149" s="17"/>
    </row>
    <row r="150" spans="2:28" x14ac:dyDescent="0.2">
      <c r="B150" s="17"/>
      <c r="C150" s="37" t="str">
        <f t="shared" si="2"/>
        <v>D-</v>
      </c>
      <c r="D150" s="17"/>
      <c r="E150" s="17"/>
      <c r="F150" s="17"/>
      <c r="G150" s="17"/>
      <c r="H150" s="17"/>
      <c r="I150" s="17"/>
      <c r="J150" s="39"/>
      <c r="K150" s="39"/>
      <c r="L150" s="17"/>
      <c r="M150" s="17"/>
      <c r="N150" s="17"/>
      <c r="O150" s="17"/>
      <c r="P150" s="17"/>
      <c r="Q150" s="17"/>
      <c r="R150" s="17"/>
      <c r="S150" s="17"/>
      <c r="T150" s="17"/>
      <c r="U150" s="17"/>
      <c r="V150" s="17"/>
      <c r="W150" s="17"/>
      <c r="X150" s="17"/>
      <c r="Y150" s="17"/>
      <c r="Z150" s="17"/>
      <c r="AA150" s="17"/>
      <c r="AB150" s="17"/>
    </row>
    <row r="151" spans="2:28" x14ac:dyDescent="0.2">
      <c r="B151" s="17"/>
      <c r="C151" s="37" t="str">
        <f t="shared" si="2"/>
        <v>D-</v>
      </c>
      <c r="D151" s="17"/>
      <c r="E151" s="17"/>
      <c r="F151" s="17"/>
      <c r="G151" s="17"/>
      <c r="H151" s="17"/>
      <c r="I151" s="17"/>
      <c r="J151" s="39"/>
      <c r="K151" s="39"/>
      <c r="L151" s="17"/>
      <c r="M151" s="17"/>
      <c r="N151" s="17"/>
      <c r="O151" s="17"/>
      <c r="P151" s="17"/>
      <c r="Q151" s="17"/>
      <c r="R151" s="17"/>
      <c r="S151" s="17"/>
      <c r="T151" s="17"/>
      <c r="U151" s="17"/>
      <c r="V151" s="17"/>
      <c r="W151" s="17"/>
      <c r="X151" s="17"/>
      <c r="Y151" s="17"/>
      <c r="Z151" s="17"/>
      <c r="AA151" s="17"/>
      <c r="AB151" s="17"/>
    </row>
    <row r="152" spans="2:28" x14ac:dyDescent="0.2">
      <c r="B152" s="17"/>
      <c r="C152" s="37" t="str">
        <f t="shared" si="2"/>
        <v>D-</v>
      </c>
      <c r="D152" s="17"/>
      <c r="E152" s="17"/>
      <c r="F152" s="17"/>
      <c r="G152" s="17"/>
      <c r="H152" s="17"/>
      <c r="I152" s="17"/>
      <c r="J152" s="39"/>
      <c r="K152" s="39"/>
      <c r="L152" s="17"/>
      <c r="M152" s="17"/>
      <c r="N152" s="17"/>
      <c r="O152" s="17"/>
      <c r="P152" s="17"/>
      <c r="Q152" s="17"/>
      <c r="R152" s="17"/>
      <c r="S152" s="17"/>
      <c r="T152" s="17"/>
      <c r="U152" s="17"/>
      <c r="V152" s="17"/>
      <c r="W152" s="17"/>
      <c r="X152" s="17"/>
      <c r="Y152" s="17"/>
      <c r="Z152" s="17"/>
      <c r="AA152" s="17"/>
      <c r="AB152" s="17"/>
    </row>
    <row r="153" spans="2:28" x14ac:dyDescent="0.2">
      <c r="B153" s="17"/>
      <c r="C153" s="37" t="str">
        <f t="shared" si="2"/>
        <v>D-</v>
      </c>
      <c r="D153" s="17"/>
      <c r="E153" s="17"/>
      <c r="F153" s="17"/>
      <c r="G153" s="17"/>
      <c r="H153" s="17"/>
      <c r="I153" s="17"/>
      <c r="J153" s="39"/>
      <c r="K153" s="39"/>
      <c r="L153" s="17"/>
      <c r="M153" s="17"/>
      <c r="N153" s="17"/>
      <c r="O153" s="17"/>
      <c r="P153" s="17"/>
      <c r="Q153" s="17"/>
      <c r="R153" s="17"/>
      <c r="S153" s="17"/>
      <c r="T153" s="17"/>
      <c r="U153" s="17"/>
      <c r="V153" s="17"/>
      <c r="W153" s="17"/>
      <c r="X153" s="17"/>
      <c r="Y153" s="17"/>
      <c r="Z153" s="17"/>
      <c r="AA153" s="17"/>
      <c r="AB153" s="17"/>
    </row>
    <row r="154" spans="2:28" x14ac:dyDescent="0.2">
      <c r="B154" s="17"/>
      <c r="C154" s="37" t="str">
        <f t="shared" si="2"/>
        <v>D-</v>
      </c>
      <c r="D154" s="17"/>
      <c r="E154" s="17"/>
      <c r="F154" s="17"/>
      <c r="G154" s="17"/>
      <c r="H154" s="17"/>
      <c r="I154" s="17"/>
      <c r="J154" s="39"/>
      <c r="K154" s="39"/>
      <c r="L154" s="17"/>
      <c r="M154" s="17"/>
      <c r="N154" s="17"/>
      <c r="O154" s="17"/>
      <c r="P154" s="17"/>
      <c r="Q154" s="17"/>
      <c r="R154" s="17"/>
      <c r="S154" s="17"/>
      <c r="T154" s="17"/>
      <c r="U154" s="17"/>
      <c r="V154" s="17"/>
      <c r="W154" s="17"/>
      <c r="X154" s="17"/>
      <c r="Y154" s="17"/>
      <c r="Z154" s="17"/>
      <c r="AA154" s="17"/>
      <c r="AB154" s="17"/>
    </row>
    <row r="155" spans="2:28" x14ac:dyDescent="0.2">
      <c r="B155" s="17"/>
      <c r="C155" s="37" t="str">
        <f t="shared" si="2"/>
        <v>D-</v>
      </c>
      <c r="D155" s="17"/>
      <c r="E155" s="17"/>
      <c r="F155" s="17"/>
      <c r="G155" s="17"/>
      <c r="H155" s="17"/>
      <c r="I155" s="17"/>
      <c r="J155" s="39"/>
      <c r="K155" s="39"/>
      <c r="L155" s="17"/>
      <c r="M155" s="17"/>
      <c r="N155" s="17"/>
      <c r="O155" s="17"/>
      <c r="P155" s="17"/>
      <c r="Q155" s="17"/>
      <c r="R155" s="17"/>
      <c r="S155" s="17"/>
      <c r="T155" s="17"/>
      <c r="U155" s="17"/>
      <c r="V155" s="17"/>
      <c r="W155" s="17"/>
      <c r="X155" s="17"/>
      <c r="Y155" s="17"/>
      <c r="Z155" s="17"/>
      <c r="AA155" s="17"/>
      <c r="AB155" s="17"/>
    </row>
    <row r="156" spans="2:28" x14ac:dyDescent="0.2">
      <c r="B156" s="17"/>
      <c r="C156" s="37" t="str">
        <f t="shared" si="2"/>
        <v>D-</v>
      </c>
      <c r="D156" s="17"/>
      <c r="E156" s="17"/>
      <c r="F156" s="17"/>
      <c r="G156" s="17"/>
      <c r="H156" s="17"/>
      <c r="I156" s="17"/>
      <c r="J156" s="39"/>
      <c r="K156" s="39"/>
      <c r="L156" s="17"/>
      <c r="M156" s="17"/>
      <c r="N156" s="17"/>
      <c r="O156" s="17"/>
      <c r="P156" s="17"/>
      <c r="Q156" s="17"/>
      <c r="R156" s="17"/>
      <c r="S156" s="17"/>
      <c r="T156" s="17"/>
      <c r="U156" s="17"/>
      <c r="V156" s="17"/>
      <c r="W156" s="17"/>
      <c r="X156" s="17"/>
      <c r="Y156" s="17"/>
      <c r="Z156" s="17"/>
      <c r="AA156" s="17"/>
      <c r="AB156" s="17"/>
    </row>
    <row r="157" spans="2:28" x14ac:dyDescent="0.2">
      <c r="B157" s="17"/>
      <c r="C157" s="37" t="str">
        <f t="shared" si="2"/>
        <v>D-</v>
      </c>
      <c r="D157" s="17"/>
      <c r="E157" s="17"/>
      <c r="F157" s="17"/>
      <c r="G157" s="17"/>
      <c r="H157" s="17"/>
      <c r="I157" s="17"/>
      <c r="J157" s="39"/>
      <c r="K157" s="39"/>
      <c r="L157" s="17"/>
      <c r="M157" s="17"/>
      <c r="N157" s="17"/>
      <c r="O157" s="17"/>
      <c r="P157" s="17"/>
      <c r="Q157" s="17"/>
      <c r="R157" s="17"/>
      <c r="S157" s="17"/>
      <c r="T157" s="17"/>
      <c r="U157" s="17"/>
      <c r="V157" s="17"/>
      <c r="W157" s="17"/>
      <c r="X157" s="17"/>
      <c r="Y157" s="17"/>
      <c r="Z157" s="17"/>
      <c r="AA157" s="17"/>
      <c r="AB157" s="17"/>
    </row>
    <row r="158" spans="2:28" x14ac:dyDescent="0.2">
      <c r="B158" s="17"/>
      <c r="C158" s="37" t="str">
        <f t="shared" si="2"/>
        <v>D-</v>
      </c>
      <c r="D158" s="17"/>
      <c r="E158" s="17"/>
      <c r="F158" s="17"/>
      <c r="G158" s="17"/>
      <c r="H158" s="17"/>
      <c r="I158" s="17"/>
      <c r="J158" s="39"/>
      <c r="K158" s="39"/>
      <c r="L158" s="17"/>
      <c r="M158" s="17"/>
      <c r="N158" s="17"/>
      <c r="O158" s="17"/>
      <c r="P158" s="17"/>
      <c r="Q158" s="17"/>
      <c r="R158" s="17"/>
      <c r="S158" s="17"/>
      <c r="T158" s="17"/>
      <c r="U158" s="17"/>
      <c r="V158" s="17"/>
      <c r="W158" s="17"/>
      <c r="X158" s="17"/>
      <c r="Y158" s="17"/>
      <c r="Z158" s="17"/>
      <c r="AA158" s="17"/>
      <c r="AB158" s="17"/>
    </row>
  </sheetData>
  <mergeCells count="4">
    <mergeCell ref="B6:I6"/>
    <mergeCell ref="J6:K6"/>
    <mergeCell ref="U6:AB6"/>
    <mergeCell ref="L6:T6"/>
  </mergeCells>
  <dataValidations count="4">
    <dataValidation type="list" allowBlank="1" showInputMessage="1" showErrorMessage="1" sqref="L8" xr:uid="{00000000-0002-0000-0500-000000000000}">
      <formula1>Type</formula1>
    </dataValidation>
    <dataValidation type="list" allowBlank="1" showInputMessage="1" showErrorMessage="1" sqref="M8" xr:uid="{00000000-0002-0000-0500-000001000000}">
      <formula1>premium</formula1>
    </dataValidation>
    <dataValidation type="list" allowBlank="1" showInputMessage="1" showErrorMessage="1" sqref="G8" xr:uid="{00000000-0002-0000-0500-000002000000}">
      <formula1>NonProportional</formula1>
    </dataValidation>
    <dataValidation type="list" showInputMessage="1" showErrorMessage="1" sqref="B8:B158" xr:uid="{00000000-0002-0000-0500-000003000000}">
      <formula1>Sparte</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2D64"/>
  </sheetPr>
  <dimension ref="A3:E8"/>
  <sheetViews>
    <sheetView zoomScale="85" zoomScaleNormal="85" workbookViewId="0"/>
  </sheetViews>
  <sheetFormatPr defaultColWidth="9.140625" defaultRowHeight="12.75" x14ac:dyDescent="0.2"/>
  <cols>
    <col min="1" max="1" width="20.85546875" customWidth="1"/>
    <col min="2" max="2" width="14.85546875" customWidth="1"/>
    <col min="3" max="3" width="19.7109375" bestFit="1" customWidth="1"/>
    <col min="4" max="4" width="28.5703125" bestFit="1" customWidth="1"/>
  </cols>
  <sheetData>
    <row r="3" spans="1:5" x14ac:dyDescent="0.2">
      <c r="A3" t="s">
        <v>17</v>
      </c>
      <c r="B3" t="s">
        <v>53</v>
      </c>
      <c r="C3" t="s">
        <v>51</v>
      </c>
      <c r="D3" t="s">
        <v>47</v>
      </c>
      <c r="E3" t="s">
        <v>40</v>
      </c>
    </row>
    <row r="4" spans="1:5" x14ac:dyDescent="0.2">
      <c r="A4" t="s">
        <v>18</v>
      </c>
      <c r="B4" t="s">
        <v>20</v>
      </c>
      <c r="C4" t="s">
        <v>24</v>
      </c>
      <c r="D4" t="s">
        <v>50</v>
      </c>
    </row>
    <row r="5" spans="1:5" x14ac:dyDescent="0.2">
      <c r="A5" t="s">
        <v>55</v>
      </c>
      <c r="B5" t="s">
        <v>54</v>
      </c>
      <c r="C5" t="s">
        <v>52</v>
      </c>
      <c r="D5" t="s">
        <v>49</v>
      </c>
    </row>
    <row r="6" spans="1:5" x14ac:dyDescent="0.2">
      <c r="D6" t="s">
        <v>46</v>
      </c>
    </row>
    <row r="7" spans="1:5" x14ac:dyDescent="0.2">
      <c r="D7" t="s">
        <v>47</v>
      </c>
    </row>
    <row r="8" spans="1:5" x14ac:dyDescent="0.2">
      <c r="D8" t="s">
        <v>48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ermInfo xmlns="http://schemas.microsoft.com/office/infopath/2007/PartnerControls">
          <TermName xmlns="http://schemas.microsoft.com/office/infopath/2007/PartnerControls">Aufsichtsabgabe</TermName>
          <TermId xmlns="http://schemas.microsoft.com/office/infopath/2007/PartnerControls">1bb1ff23-244b-430d-b77e-6c87f49b07f4</TermId>
        </TermInfo>
      </Terms>
    </Topic_Note>
    <OU_Note xmlns="http://schemas.microsoft.com/sharepoint/v3/fields">
      <Terms xmlns="http://schemas.microsoft.com/office/infopath/2007/PartnerControls">
        <TermInfo xmlns="http://schemas.microsoft.com/office/infopath/2007/PartnerControls">
          <TermName xmlns="http://schemas.microsoft.com/office/infopath/2007/PartnerControls">GB-V</TermName>
          <TermId xmlns="http://schemas.microsoft.com/office/infopath/2007/PartnerControls">f8d7b412-2487-4e9a-b58d-c7490dedd0c5</TermId>
        </TermInfo>
      </Terms>
    </OU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AgendaItemGUID xmlns="08f44e9f-55a5-4d8c-81fa-e5e52f0c7a16" xsi:nil="true"/>
    <RetentionPeriod xmlns="08F44E9F-55A5-4D8C-81FA-E5E52F0C7A16">15</RetentionPeriod>
    <DocumentDate xmlns="08F44E9F-55A5-4D8C-81FA-E5E52F0C7A16">2018-10-29T15:21:09+00:00</DocumentDate>
    <SeqenceNumber xmlns="08f44e9f-55a5-4d8c-81fa-e5e52f0c7a16" xsi:nil="true"/>
    <ToBeArchived xmlns="08f44e9f-55a5-4d8c-81fa-e5e52f0c7a16">Nein</ToBeArchived>
    <_dlc_DocId xmlns="82c37705-afd5-4d11-a1ea-0266d9d1a166">6009-P-2-5432</_dlc_DocId>
    <_dlc_DocIdUrl xmlns="82c37705-afd5-4d11-a1ea-0266d9d1a166">
      <Url>https://dok.finma.ch/sites/6009-P/_layouts/15/DocIdRedir.aspx?ID=6009-P-2-5432</Url>
      <Description>6009-P-2-5432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2366F3BBC8CE234B84695397A2A93407" ma:contentTypeVersion="10" ma:contentTypeDescription="Ein neues Dokument erstellen." ma:contentTypeScope="" ma:versionID="0568cc6719dc77685f726e99c7c2fb4c">
  <xsd:schema xmlns:xsd="http://www.w3.org/2001/XMLSchema" xmlns:xs="http://www.w3.org/2001/XMLSchema" xmlns:p="http://schemas.microsoft.com/office/2006/metadata/properties" xmlns:ns2="82c37705-afd5-4d11-a1ea-0266d9d1a166" xmlns:ns3="http://schemas.microsoft.com/sharepoint/v3/fields" xmlns:ns4="08F44E9F-55A5-4D8C-81FA-E5E52F0C7A16" xmlns:ns5="08f44e9f-55a5-4d8c-81fa-e5e52f0c7a16" targetNamespace="http://schemas.microsoft.com/office/2006/metadata/properties" ma:root="true" ma:fieldsID="17b5d0fba45ccd7280729390c91a62fb" ns2:_="" ns3:_="" ns4:_="" ns5:_="">
    <xsd:import namespace="82c37705-afd5-4d11-a1ea-0266d9d1a166"/>
    <xsd:import namespace="http://schemas.microsoft.com/sharepoint/v3/fields"/>
    <xsd:import namespace="08F44E9F-55A5-4D8C-81FA-E5E52F0C7A16"/>
    <xsd:import namespace="08f44e9f-55a5-4d8c-81fa-e5e52f0c7a16"/>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37705-afd5-4d11-a1ea-0266d9d1a16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GB-V|f8d7b412-2487-4e9a-b58d-c7490dedd0c5"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hidden="true"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hidden="true"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D912F5-132E-4C14-8673-1A20F5DF0B80}">
  <ds:schemaRefs>
    <ds:schemaRef ds:uri="http://schemas.microsoft.com/office/2006/metadata/properties"/>
    <ds:schemaRef ds:uri="http://schemas.microsoft.com/office/infopath/2007/PartnerControls"/>
    <ds:schemaRef ds:uri="1AB9BBCC-83C6-4736-B39B-ABA04A32D413"/>
    <ds:schemaRef ds:uri="http://schemas.microsoft.com/office/2006/documentManagement/types"/>
    <ds:schemaRef ds:uri="http://purl.org/dc/terms/"/>
    <ds:schemaRef ds:uri="http://schemas.openxmlformats.org/package/2006/metadata/core-properties"/>
    <ds:schemaRef ds:uri="a13ce8e2-0bfa-4ae3-b62f-afeb61f48330"/>
    <ds:schemaRef ds:uri="http://purl.org/dc/elements/1.1/"/>
    <ds:schemaRef ds:uri="1ab9bbcc-83c6-4736-b39b-aba04a32d413"/>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538C48F8-D64F-4A1A-9162-3A93D5F81588}">
  <ds:schemaRefs>
    <ds:schemaRef ds:uri="http://schemas.microsoft.com/sharepoint/v3/contenttype/forms"/>
  </ds:schemaRefs>
</ds:datastoreItem>
</file>

<file path=customXml/itemProps3.xml><?xml version="1.0" encoding="utf-8"?>
<ds:datastoreItem xmlns:ds="http://schemas.openxmlformats.org/officeDocument/2006/customXml" ds:itemID="{88CF89EB-0340-4109-997C-41FDD7AD36E1}">
  <ds:schemaRefs>
    <ds:schemaRef ds:uri="http://schemas.microsoft.com/sharepoint/events"/>
  </ds:schemaRefs>
</ds:datastoreItem>
</file>

<file path=customXml/itemProps4.xml><?xml version="1.0" encoding="utf-8"?>
<ds:datastoreItem xmlns:ds="http://schemas.openxmlformats.org/officeDocument/2006/customXml" ds:itemID="{0E423B2B-74D5-4CD7-B803-83D01DE47B0B}"/>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4">
      <vt:variant>
        <vt:lpstr>Worksheets</vt:lpstr>
      </vt:variant>
      <vt:variant>
        <vt:i4>7</vt:i4>
      </vt:variant>
      <vt:variant>
        <vt:lpstr>Named Ranges</vt:lpstr>
      </vt:variant>
      <vt:variant>
        <vt:i4>10</vt:i4>
      </vt:variant>
    </vt:vector>
  </ap:HeadingPairs>
  <ap:TitlesOfParts>
    <vt:vector baseType="lpstr" size="17">
      <vt:lpstr>Intro_Passive_RI</vt:lpstr>
      <vt:lpstr>Glossary</vt:lpstr>
      <vt:lpstr>A Retrospective Prop</vt:lpstr>
      <vt:lpstr>B Prospective Prop</vt:lpstr>
      <vt:lpstr>C Retrospective NonProp</vt:lpstr>
      <vt:lpstr>D Prospective NonProp</vt:lpstr>
      <vt:lpstr>Definitions</vt:lpstr>
      <vt:lpstr>Language</vt:lpstr>
      <vt:lpstr>LanguageNo</vt:lpstr>
      <vt:lpstr>NonProportional</vt:lpstr>
      <vt:lpstr>premium</vt:lpstr>
      <vt:lpstr>Proportional</vt:lpstr>
      <vt:lpstr>Retro_NP</vt:lpstr>
      <vt:lpstr>Sparte</vt:lpstr>
      <vt:lpstr>SST_Curr</vt:lpstr>
      <vt:lpstr>Translation</vt:lpstr>
      <vt:lpstr>Type</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2018-10-29T15:19:54.0000000Z</dcterms:created>
  <dcterms:modified xsi:type="dcterms:W3CDTF">2023-10-26T10:32:27.0000000Z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Topic">
    <vt:lpwstr>12;#Aufsichtsabgabe|1bb1ff23-244b-430d-b77e-6c87f49b07f4</vt:lpwstr>
  </op:property>
  <op:property fmtid="{D5CDD505-2E9C-101B-9397-08002B2CF9AE}" pid="4" name="OSP">
    <vt:lpwstr>13;#4-02.9 Verschiedenes|b7add63a-7a8a-4b8a-bfff-6c9ce2cbce07</vt:lpwstr>
  </op:property>
  <op:property fmtid="{D5CDD505-2E9C-101B-9397-08002B2CF9AE}" pid="5" name="OU">
    <vt:lpwstr>2;#GB-V|f8d7b412-2487-4e9a-b58d-c7490dedd0c5</vt:lpwstr>
  </op:property>
  <op:property fmtid="{D5CDD505-2E9C-101B-9397-08002B2CF9AE}" pid="6" name="_dlc_DocIdItemGuid">
    <vt:lpwstr>3aa53cde-236c-4713-bc22-3a9b4e59873b</vt:lpwstr>
  </op:property>
  <op:property fmtid="{D5CDD505-2E9C-101B-9397-08002B2CF9AE}" pid="7" name="Reference">
    <vt:lpwstr>6005-T-6-55019 - 4-02.9 Verschiedenes</vt:lpwstr>
  </op:property>
</op:Properties>
</file>