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3-PR/2063_Documents/13 - JB-Webstatistiken/Statistik_JB2022_IT/"/>
    </mc:Choice>
  </mc:AlternateContent>
  <xr:revisionPtr revIDLastSave="0" documentId="13_ncr:1_{4DEB1EAA-ADC6-4610-80E7-E3EAF648F8D3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Andamento del merca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6" i="1" l="1"/>
  <c r="B176" i="1"/>
  <c r="J170" i="1" l="1"/>
  <c r="I170" i="1"/>
  <c r="H170" i="1"/>
  <c r="G170" i="1"/>
  <c r="F170" i="1"/>
  <c r="E170" i="1"/>
  <c r="D170" i="1"/>
  <c r="C170" i="1"/>
  <c r="B170" i="1"/>
  <c r="D168" i="1"/>
  <c r="C168" i="1"/>
  <c r="B168" i="1"/>
  <c r="J162" i="1"/>
  <c r="I162" i="1"/>
  <c r="H162" i="1"/>
  <c r="G162" i="1"/>
  <c r="F162" i="1"/>
  <c r="E162" i="1"/>
  <c r="D162" i="1"/>
  <c r="C162" i="1"/>
  <c r="B162" i="1"/>
  <c r="D160" i="1"/>
  <c r="C160" i="1"/>
  <c r="B160" i="1"/>
  <c r="J154" i="1"/>
  <c r="I154" i="1"/>
  <c r="H154" i="1"/>
  <c r="G154" i="1"/>
  <c r="F154" i="1"/>
  <c r="E154" i="1"/>
  <c r="D154" i="1"/>
  <c r="C154" i="1"/>
  <c r="B154" i="1"/>
  <c r="G150" i="1"/>
  <c r="F150" i="1"/>
  <c r="E150" i="1"/>
  <c r="D150" i="1"/>
  <c r="C150" i="1"/>
  <c r="B150" i="1"/>
  <c r="J142" i="1"/>
  <c r="I142" i="1"/>
  <c r="H142" i="1"/>
  <c r="G142" i="1"/>
  <c r="F142" i="1"/>
  <c r="E142" i="1"/>
  <c r="D142" i="1"/>
  <c r="C142" i="1"/>
  <c r="B142" i="1"/>
  <c r="G140" i="1"/>
  <c r="F140" i="1"/>
  <c r="E140" i="1"/>
  <c r="D140" i="1"/>
  <c r="C140" i="1"/>
  <c r="B140" i="1"/>
  <c r="J132" i="1"/>
  <c r="I132" i="1"/>
  <c r="H132" i="1"/>
  <c r="G132" i="1"/>
  <c r="F132" i="1"/>
  <c r="E132" i="1"/>
  <c r="D132" i="1"/>
  <c r="C132" i="1"/>
  <c r="B132" i="1"/>
  <c r="H130" i="1"/>
  <c r="G130" i="1"/>
  <c r="F130" i="1"/>
  <c r="E130" i="1"/>
  <c r="D130" i="1"/>
  <c r="C130" i="1"/>
  <c r="B130" i="1"/>
  <c r="J122" i="1"/>
  <c r="I122" i="1"/>
  <c r="H122" i="1"/>
  <c r="G122" i="1"/>
  <c r="F122" i="1"/>
  <c r="E122" i="1"/>
  <c r="D122" i="1"/>
  <c r="C122" i="1"/>
  <c r="B122" i="1"/>
  <c r="J118" i="1"/>
  <c r="I118" i="1"/>
  <c r="H118" i="1"/>
  <c r="G118" i="1"/>
  <c r="F118" i="1"/>
  <c r="E118" i="1"/>
  <c r="D118" i="1"/>
  <c r="C118" i="1"/>
  <c r="B118" i="1"/>
  <c r="J113" i="1"/>
  <c r="I113" i="1"/>
  <c r="H113" i="1"/>
  <c r="G113" i="1"/>
  <c r="F113" i="1"/>
  <c r="E113" i="1"/>
  <c r="D113" i="1"/>
  <c r="C113" i="1"/>
  <c r="B113" i="1"/>
  <c r="J111" i="1"/>
  <c r="I111" i="1"/>
  <c r="H111" i="1"/>
  <c r="G111" i="1"/>
  <c r="F111" i="1"/>
  <c r="E111" i="1"/>
  <c r="D111" i="1"/>
  <c r="C111" i="1"/>
  <c r="B111" i="1"/>
  <c r="J106" i="1"/>
  <c r="I106" i="1"/>
  <c r="H106" i="1"/>
  <c r="G106" i="1"/>
  <c r="F106" i="1"/>
  <c r="E106" i="1"/>
  <c r="D106" i="1"/>
  <c r="C106" i="1"/>
  <c r="B106" i="1"/>
  <c r="J104" i="1"/>
  <c r="I104" i="1"/>
  <c r="H104" i="1"/>
  <c r="G104" i="1"/>
  <c r="F104" i="1"/>
  <c r="E104" i="1"/>
  <c r="D104" i="1"/>
  <c r="C104" i="1"/>
  <c r="B104" i="1"/>
  <c r="J99" i="1"/>
  <c r="I99" i="1"/>
  <c r="H99" i="1"/>
  <c r="G99" i="1"/>
  <c r="F99" i="1"/>
  <c r="E99" i="1"/>
  <c r="D99" i="1"/>
  <c r="C99" i="1"/>
  <c r="B99" i="1"/>
  <c r="J94" i="1"/>
  <c r="I94" i="1"/>
  <c r="H94" i="1"/>
  <c r="G94" i="1"/>
  <c r="F94" i="1"/>
  <c r="E94" i="1"/>
  <c r="D94" i="1"/>
  <c r="C94" i="1"/>
  <c r="B94" i="1"/>
  <c r="J87" i="1"/>
  <c r="I87" i="1"/>
  <c r="H87" i="1"/>
  <c r="G87" i="1"/>
  <c r="F87" i="1"/>
  <c r="E87" i="1"/>
  <c r="D87" i="1"/>
  <c r="C87" i="1"/>
  <c r="B87" i="1"/>
  <c r="J85" i="1"/>
  <c r="I85" i="1"/>
  <c r="H85" i="1"/>
  <c r="G85" i="1"/>
  <c r="F85" i="1"/>
  <c r="E85" i="1"/>
  <c r="D85" i="1"/>
  <c r="C85" i="1"/>
  <c r="B85" i="1"/>
  <c r="J77" i="1"/>
  <c r="I77" i="1"/>
  <c r="H77" i="1"/>
  <c r="G77" i="1"/>
  <c r="F77" i="1"/>
  <c r="E77" i="1"/>
  <c r="D77" i="1"/>
  <c r="C77" i="1"/>
  <c r="B77" i="1"/>
  <c r="G75" i="1"/>
  <c r="F75" i="1"/>
  <c r="E75" i="1"/>
  <c r="D75" i="1"/>
  <c r="C75" i="1"/>
  <c r="B75" i="1"/>
  <c r="J67" i="1"/>
  <c r="I67" i="1"/>
  <c r="H67" i="1"/>
  <c r="G67" i="1"/>
  <c r="F67" i="1"/>
  <c r="E67" i="1"/>
  <c r="D67" i="1"/>
  <c r="C67" i="1"/>
  <c r="B67" i="1"/>
  <c r="H65" i="1"/>
  <c r="G65" i="1"/>
  <c r="F65" i="1"/>
  <c r="E65" i="1"/>
  <c r="D65" i="1"/>
  <c r="C65" i="1"/>
  <c r="B65" i="1"/>
  <c r="J57" i="1"/>
  <c r="I57" i="1"/>
  <c r="H57" i="1"/>
  <c r="G57" i="1"/>
  <c r="F57" i="1"/>
  <c r="E57" i="1"/>
  <c r="D57" i="1"/>
  <c r="C57" i="1"/>
  <c r="B57" i="1"/>
  <c r="G50" i="1"/>
  <c r="F50" i="1"/>
  <c r="E50" i="1"/>
  <c r="D50" i="1"/>
  <c r="C50" i="1"/>
  <c r="B50" i="1"/>
  <c r="J41" i="1"/>
  <c r="I41" i="1"/>
  <c r="H41" i="1"/>
  <c r="G41" i="1"/>
  <c r="F41" i="1"/>
  <c r="E41" i="1"/>
  <c r="D41" i="1"/>
  <c r="C41" i="1"/>
  <c r="B41" i="1"/>
  <c r="G39" i="1"/>
  <c r="F39" i="1"/>
  <c r="E39" i="1"/>
  <c r="D39" i="1"/>
  <c r="C39" i="1"/>
  <c r="B39" i="1"/>
  <c r="J30" i="1"/>
  <c r="I30" i="1"/>
  <c r="H30" i="1"/>
  <c r="G30" i="1"/>
  <c r="F30" i="1"/>
  <c r="E30" i="1"/>
  <c r="D30" i="1"/>
  <c r="C30" i="1"/>
  <c r="B30" i="1"/>
  <c r="J23" i="1"/>
  <c r="I23" i="1"/>
  <c r="H23" i="1"/>
  <c r="G23" i="1"/>
  <c r="E23" i="1"/>
  <c r="D23" i="1"/>
  <c r="C23" i="1"/>
  <c r="B23" i="1"/>
  <c r="G21" i="1"/>
  <c r="G19" i="1"/>
  <c r="F19" i="1"/>
  <c r="F23" i="1" s="1"/>
  <c r="J16" i="1"/>
  <c r="I16" i="1"/>
  <c r="H16" i="1"/>
  <c r="G16" i="1"/>
  <c r="F16" i="1"/>
  <c r="E16" i="1"/>
  <c r="D16" i="1"/>
  <c r="C16" i="1"/>
  <c r="B16" i="1"/>
  <c r="J14" i="1"/>
  <c r="I14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</authors>
  <commentList>
    <comment ref="A10" authorId="0" shapeId="0" xr:uid="{A252BBC4-1754-47AC-89A8-AB314FBBCF3C}">
      <text>
        <r>
          <rPr>
            <sz val="10"/>
            <color indexed="81"/>
            <rFont val="Arial"/>
            <family val="2"/>
          </rPr>
          <t xml:space="preserve">Istituti che dispongono un’autorizzazione puramente bancaria o di un’autorizzazione a operare come banche e come società di intermediazione mobiliare.
</t>
        </r>
      </text>
    </comment>
    <comment ref="A12" authorId="0" shapeId="0" xr:uid="{0142470D-CDED-4F2A-A1C4-33ACD88415E7}">
      <text>
        <r>
          <rPr>
            <sz val="10"/>
            <color indexed="81"/>
            <rFont val="Arial"/>
            <family val="2"/>
          </rPr>
          <t xml:space="preserve">Puramente società di intermediazione mobiliare 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1BB42AAE-C1BA-475A-BA6F-38D7955A5E03}">
      <text>
        <r>
          <rPr>
            <sz val="10"/>
            <color indexed="81"/>
            <rFont val="Arial"/>
            <family val="2"/>
          </rPr>
          <t>Istituti che dispongono un’autorizzazione puramente bancaria o di un’autorizzazione a operare come banche e come commercianti di valori mobiliari.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 xr:uid="{E60FD203-0221-44FB-8ED3-6DBE8E8B51FE}">
      <text>
        <r>
          <rPr>
            <sz val="10"/>
            <color indexed="81"/>
            <rFont val="Arial"/>
            <family val="2"/>
          </rPr>
          <t>Puramente commercianti di valori mobiliari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65" authorId="0" shapeId="0" xr:uid="{928AB56B-CEDF-4635-A34B-8249EEE9844D}">
      <text>
        <r>
          <rPr>
            <sz val="10"/>
            <color indexed="81"/>
            <rFont val="Arial"/>
            <family val="2"/>
          </rPr>
          <t>I cambi tra le categorie ‹società del gruppo› e ‹gestori patrimoniali› non sono indicati nelle entrate e nelle uscite dal mercato.</t>
        </r>
      </text>
    </comment>
    <comment ref="A167" authorId="0" shapeId="0" xr:uid="{7E4C9F44-8AB1-48B8-ABE0-AC069558EF6F}">
      <text>
        <r>
          <rPr>
            <sz val="10"/>
            <color indexed="81"/>
            <rFont val="Arial"/>
            <family val="2"/>
          </rPr>
          <t>I cambi tra le categorie ‹società del gruppo› e ‹gestori patrimoniali› non sono indicati nelle entrate e nelle uscite dal mercato.</t>
        </r>
      </text>
    </comment>
    <comment ref="A173" authorId="0" shapeId="0" xr:uid="{50D5577E-ADC0-47D2-84F7-DE81EB94FFB0}">
      <text>
        <r>
          <rPr>
            <sz val="10"/>
            <color indexed="81"/>
            <rFont val="Arial"/>
            <family val="2"/>
          </rPr>
          <t>I cambi tra le categorie ‹società del gruppo› e ‹gestori patrimoniali› non sono indicati nelle entrate e nelle uscite dal mercato.</t>
        </r>
      </text>
    </comment>
    <comment ref="A174" authorId="0" shapeId="0" xr:uid="{F3C48DA0-22BA-4F84-8F14-554455BE422E}">
      <text>
        <r>
          <rPr>
            <sz val="10"/>
            <color indexed="81"/>
            <rFont val="Arial"/>
            <family val="2"/>
          </rPr>
          <t>I cambi tra le categorie ‹società del gruppo› e ‹gestori patrimoniali› non sono indicati nelle entrate e nelle uscite dal mercato.</t>
        </r>
      </text>
    </comment>
  </commentList>
</comments>
</file>

<file path=xl/sharedStrings.xml><?xml version="1.0" encoding="utf-8"?>
<sst xmlns="http://schemas.openxmlformats.org/spreadsheetml/2006/main" count="353" uniqueCount="61">
  <si>
    <t>–</t>
  </si>
  <si>
    <t xml:space="preserve"> –</t>
  </si>
  <si>
    <t>Andamento del mercato per banche e società di intermediazione mobiliare, 
assicurazioni e asset management</t>
  </si>
  <si>
    <t>Andamento del mercato per le banche e le società di intermediazione mobiliare</t>
  </si>
  <si>
    <t>Nuove autorizzazioni rilasciate a banche e società di intermediazione mobiliare</t>
  </si>
  <si>
    <t>Numero di istituti, da gennaio a dicembre</t>
  </si>
  <si>
    <t>Banche</t>
  </si>
  <si>
    <t xml:space="preserve">   – di cui succursali</t>
  </si>
  <si>
    <t>Società di intermediazione mobiliare</t>
  </si>
  <si>
    <t xml:space="preserve">TOTALE </t>
  </si>
  <si>
    <t xml:space="preserve">Uscite di banche e società di intermediazione mobiliare dal mercato </t>
  </si>
  <si>
    <t>Andamento del mercato per le assicurazioni</t>
  </si>
  <si>
    <t>Nuove autorizzazioni rilasciate ad assicurazioni</t>
  </si>
  <si>
    <t>Imprese di assicurazione sulla vita</t>
  </si>
  <si>
    <t>Imprese di assicurazione contro i danni (senza casse malati)</t>
  </si>
  <si>
    <t>Imprese di riassicurazione</t>
  </si>
  <si>
    <r>
      <rPr>
        <i/>
        <sz val="10"/>
        <rFont val="Arial"/>
        <family val="2"/>
      </rPr>
      <t>Captive</t>
    </r>
    <r>
      <rPr>
        <sz val="10"/>
        <rFont val="Arial"/>
        <family val="2"/>
      </rPr>
      <t xml:space="preserve"> di riassicurazione</t>
    </r>
  </si>
  <si>
    <t>TOTALE</t>
  </si>
  <si>
    <t xml:space="preserve">Uscite di assicurazioni dal mercato </t>
  </si>
  <si>
    <t>Numero di istituti, gennaio a dicembre</t>
  </si>
  <si>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</si>
  <si>
    <r>
      <t>Andamento del mercato per l’</t>
    </r>
    <r>
      <rPr>
        <b/>
        <i/>
        <sz val="16"/>
        <color theme="1"/>
        <rFont val="Arial"/>
        <family val="2"/>
      </rPr>
      <t>asset management</t>
    </r>
  </si>
  <si>
    <t>Totale fondi svizzeri</t>
  </si>
  <si>
    <t>Numero di fondi,  al 31 dicembre</t>
  </si>
  <si>
    <t>Fondi in valori mobiliari</t>
  </si>
  <si>
    <t>Altri fondi per investimenti tradizionali</t>
  </si>
  <si>
    <t>Altri fondi per investimenti alternativi</t>
  </si>
  <si>
    <t>Fondi immobiliari</t>
  </si>
  <si>
    <t>Società in accomandita per investimenti collettivi di capitale</t>
  </si>
  <si>
    <t xml:space="preserve">Ingressi di fondi svizzeri nel mercato </t>
  </si>
  <si>
    <t>Numero di fondi, da gennaio a dicembre</t>
  </si>
  <si>
    <t xml:space="preserve">Uscite di fondi svizzeri dal mercato </t>
  </si>
  <si>
    <t xml:space="preserve">Patrimonio netto del fondo di fondi svizzeri aperti </t>
  </si>
  <si>
    <t>in mio. CHF (Fonte: Banca nazionale svizzera, portale dei dati)</t>
  </si>
  <si>
    <t>Altri fondi per investimenti alternatvi</t>
  </si>
  <si>
    <t xml:space="preserve">   – di cui per investitori qualificati</t>
  </si>
  <si>
    <t>Totale fondi esteri</t>
  </si>
  <si>
    <t>Numero di fondi, al 31 dicembre</t>
  </si>
  <si>
    <t>OICVM (compatibili a livello europeoi) e fondi in valori mobiliari equivalenti</t>
  </si>
  <si>
    <t>Non-OICVM</t>
  </si>
  <si>
    <t>Ingressi di fondi esteri nel mercato</t>
  </si>
  <si>
    <t>OICVM (compatibili a livello europeo) e fondi in valori mobiliari equivalenti</t>
  </si>
  <si>
    <t xml:space="preserve">Uscite di fondi esteri dal mercato </t>
  </si>
  <si>
    <t>Totale istituti</t>
  </si>
  <si>
    <t>Numero di istituti, al 31 dicembre</t>
  </si>
  <si>
    <t>Direzioni dei fondi</t>
  </si>
  <si>
    <t>Gestori di patrimoni collettivi</t>
  </si>
  <si>
    <t>Banche depositarie</t>
  </si>
  <si>
    <t>Rappresentanti di investimenti collettivi di capitale esteri</t>
  </si>
  <si>
    <t>Rappresentanze di gestori esteri di patrimoni collettivi</t>
  </si>
  <si>
    <t>Ingressi di istituti nel mercato</t>
  </si>
  <si>
    <t>Uscite di istituti dal mercato</t>
  </si>
  <si>
    <t>Totale gestori patrimoniali e trustee</t>
  </si>
  <si>
    <r>
      <t>Numero di istituti,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al 31 dicembre</t>
    </r>
  </si>
  <si>
    <t>Gestori patrimoniali</t>
  </si>
  <si>
    <t>- di cui società svizzere del gruppo secondo la Legge sugli istituti finanziari</t>
  </si>
  <si>
    <t>Trustee</t>
  </si>
  <si>
    <t>Ingressi di gestori patrimoniali e trustee nel mercato</t>
  </si>
  <si>
    <t xml:space="preserve">   – di cui società svizzere del gruppo secondo la Legge sugli istituti finanziari</t>
  </si>
  <si>
    <t>Uscite di gestori patrimoniali e trustee dal mercato</t>
  </si>
  <si>
    <t>Patrimonio netto al 31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</si>
</sst>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2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8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43" fontId="8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5" fillId="0" borderId="0" xfId="4" applyFont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0" fontId="2" fillId="0" borderId="0" xfId="0" applyFont="1"/>
    <xf numFmtId="0" fontId="2" fillId="0" borderId="0" xfId="2" applyFont="1" applyFill="1" applyBorder="1" applyAlignment="1">
      <alignment horizontal="right"/>
    </xf>
    <xf numFmtId="0" fontId="12" fillId="0" borderId="0" xfId="1" applyFont="1" applyBorder="1" applyAlignment="1">
      <alignment horizontal="left"/>
    </xf>
    <xf numFmtId="0" fontId="2" fillId="0" borderId="0" xfId="2" applyFont="1"/>
    <xf numFmtId="0" fontId="13" fillId="0" borderId="0" xfId="4" applyFont="1" applyFill="1"/>
    <xf numFmtId="0" fontId="13" fillId="0" borderId="0" xfId="4" applyFont="1"/>
    <xf numFmtId="0" fontId="2" fillId="0" borderId="0" xfId="2" applyFont="1" applyBorder="1"/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6" fillId="0" borderId="4" xfId="2" applyFont="1" applyFill="1" applyBorder="1" applyAlignment="1">
      <alignment horizontal="right"/>
    </xf>
    <xf numFmtId="0" fontId="6" fillId="0" borderId="4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Fill="1" applyBorder="1"/>
    <xf numFmtId="0" fontId="2" fillId="0" borderId="4" xfId="2" applyFont="1" applyBorder="1" applyAlignment="1">
      <alignment horizontal="right"/>
    </xf>
    <xf numFmtId="49" fontId="6" fillId="0" borderId="3" xfId="2" applyNumberFormat="1" applyFont="1" applyBorder="1"/>
    <xf numFmtId="0" fontId="6" fillId="0" borderId="3" xfId="2" applyFont="1" applyFill="1" applyBorder="1" applyAlignment="1">
      <alignment horizontal="right"/>
    </xf>
    <xf numFmtId="0" fontId="6" fillId="0" borderId="3" xfId="2" applyFont="1" applyBorder="1" applyAlignment="1">
      <alignment horizontal="right"/>
    </xf>
    <xf numFmtId="0" fontId="13" fillId="0" borderId="0" xfId="3" applyFont="1"/>
    <xf numFmtId="0" fontId="2" fillId="0" borderId="4" xfId="2" applyFont="1" applyFill="1" applyBorder="1" applyAlignment="1">
      <alignment horizontal="right"/>
    </xf>
    <xf numFmtId="0" fontId="6" fillId="0" borderId="2" xfId="2" applyFont="1" applyBorder="1" applyAlignment="1">
      <alignment horizontal="right"/>
    </xf>
    <xf numFmtId="0" fontId="6" fillId="0" borderId="1" xfId="2" applyFont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0" fontId="13" fillId="0" borderId="0" xfId="3" applyFont="1" applyFill="1"/>
    <xf numFmtId="0" fontId="2" fillId="0" borderId="0" xfId="2" applyFont="1" applyFill="1" applyBorder="1" applyAlignment="1">
      <alignment vertical="top"/>
    </xf>
    <xf numFmtId="0" fontId="2" fillId="0" borderId="0" xfId="0" applyFont="1" applyAlignment="1">
      <alignment wrapText="1"/>
    </xf>
    <xf numFmtId="164" fontId="2" fillId="0" borderId="1" xfId="5" applyNumberFormat="1" applyFont="1" applyFill="1" applyBorder="1" applyAlignment="1">
      <alignment horizontal="right"/>
    </xf>
    <xf numFmtId="49" fontId="6" fillId="0" borderId="3" xfId="2" applyNumberFormat="1" applyFont="1" applyFill="1" applyBorder="1"/>
    <xf numFmtId="164" fontId="6" fillId="0" borderId="1" xfId="5" applyNumberFormat="1" applyFont="1" applyFill="1" applyBorder="1" applyAlignment="1">
      <alignment horizontal="right"/>
    </xf>
    <xf numFmtId="49" fontId="2" fillId="0" borderId="2" xfId="2" applyNumberFormat="1" applyFont="1" applyFill="1" applyBorder="1"/>
    <xf numFmtId="3" fontId="2" fillId="0" borderId="3" xfId="2" applyNumberFormat="1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49" fontId="6" fillId="0" borderId="2" xfId="2" applyNumberFormat="1" applyFont="1" applyBorder="1"/>
    <xf numFmtId="0" fontId="11" fillId="2" borderId="0" xfId="4" applyFont="1" applyFill="1" applyBorder="1" applyAlignment="1">
      <alignment wrapText="1"/>
    </xf>
    <xf numFmtId="0" fontId="8" fillId="2" borderId="0" xfId="0" applyFont="1" applyFill="1"/>
    <xf numFmtId="0" fontId="8" fillId="2" borderId="2" xfId="0" applyFont="1" applyFill="1" applyBorder="1"/>
    <xf numFmtId="0" fontId="5" fillId="0" borderId="0" xfId="4" applyFont="1" applyFill="1"/>
    <xf numFmtId="0" fontId="5" fillId="0" borderId="0" xfId="4" applyFont="1" applyFill="1" applyAlignment="1">
      <alignment horizontal="right"/>
    </xf>
    <xf numFmtId="0" fontId="8" fillId="2" borderId="5" xfId="0" applyFont="1" applyFill="1" applyBorder="1"/>
    <xf numFmtId="0" fontId="8" fillId="2" borderId="0" xfId="0" applyFont="1" applyFill="1" applyAlignment="1">
      <alignment horizontal="right" vertical="top" wrapText="1"/>
    </xf>
    <xf numFmtId="0" fontId="9" fillId="2" borderId="2" xfId="0" applyFont="1" applyFill="1" applyBorder="1"/>
    <xf numFmtId="0" fontId="11" fillId="2" borderId="0" xfId="4" applyFont="1" applyFill="1" applyBorder="1" applyAlignment="1">
      <alignment horizontal="right" wrapText="1"/>
    </xf>
    <xf numFmtId="0" fontId="8" fillId="2" borderId="0" xfId="0" applyFont="1" applyFill="1" applyAlignment="1">
      <alignment horizontal="right"/>
    </xf>
    <xf numFmtId="0" fontId="8" fillId="2" borderId="5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" fillId="0" borderId="0" xfId="1" applyBorder="1" applyAlignment="1">
      <alignment wrapText="1"/>
    </xf>
    <xf numFmtId="0" fontId="1" fillId="0" borderId="0" xfId="1" applyBorder="1"/>
    <xf numFmtId="0" fontId="16" fillId="0" borderId="0" xfId="3" applyFont="1" applyAlignment="1">
      <alignment wrapText="1"/>
    </xf>
    <xf numFmtId="0" fontId="8" fillId="0" borderId="0" xfId="2" applyFont="1" applyBorder="1"/>
    <xf numFmtId="0" fontId="8" fillId="0" borderId="1" xfId="2" applyFont="1" applyBorder="1"/>
    <xf numFmtId="49" fontId="8" fillId="0" borderId="2" xfId="2" applyNumberFormat="1" applyFont="1" applyBorder="1"/>
    <xf numFmtId="49" fontId="9" fillId="0" borderId="4" xfId="2" applyNumberFormat="1" applyFont="1" applyBorder="1"/>
    <xf numFmtId="49" fontId="8" fillId="0" borderId="4" xfId="2" applyNumberFormat="1" applyFont="1" applyBorder="1"/>
    <xf numFmtId="49" fontId="8" fillId="0" borderId="0" xfId="2" applyNumberFormat="1" applyFont="1" applyBorder="1"/>
    <xf numFmtId="0" fontId="16" fillId="0" borderId="0" xfId="3" applyFont="1"/>
    <xf numFmtId="49" fontId="9" fillId="0" borderId="3" xfId="2" applyNumberFormat="1" applyFont="1" applyBorder="1"/>
    <xf numFmtId="0" fontId="8" fillId="0" borderId="0" xfId="0" applyFont="1"/>
    <xf numFmtId="0" fontId="15" fillId="0" borderId="0" xfId="2" applyFont="1" applyFill="1" applyBorder="1"/>
    <xf numFmtId="0" fontId="2" fillId="0" borderId="1" xfId="2" applyFont="1" applyFill="1" applyBorder="1"/>
    <xf numFmtId="49" fontId="8" fillId="0" borderId="3" xfId="2" applyNumberFormat="1" applyFont="1" applyBorder="1"/>
    <xf numFmtId="0" fontId="12" fillId="0" borderId="0" xfId="1" applyFont="1" applyBorder="1" applyAlignment="1">
      <alignment horizontal="left" wrapText="1"/>
    </xf>
    <xf numFmtId="0" fontId="19" fillId="2" borderId="0" xfId="0" applyFont="1" applyFill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0" fillId="0" borderId="0" xfId="0" applyAlignment="1">
      <alignment vertical="top"/>
    </xf>
  </cellXfs>
  <cellStyles count="6">
    <cellStyle name="Jahre" xfId="4" xr:uid="{3F0761D1-4C85-434A-AFE1-5BE63849FBD9}"/>
    <cellStyle name="Komma" xfId="5" builtinId="3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1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176"/>
  <sheetViews>
    <sheetView showGridLines="0" tabSelected="1" topLeftCell="A73" zoomScaleNormal="100" workbookViewId="0">
      <selection activeCell="K1" sqref="K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51.75" customHeight="1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8"/>
    </row>
    <row r="2" spans="1:10">
      <c r="A2" s="9"/>
      <c r="B2" s="6"/>
      <c r="C2" s="6"/>
      <c r="D2" s="6"/>
      <c r="E2" s="6"/>
      <c r="F2" s="6"/>
      <c r="G2" s="6"/>
      <c r="H2" s="6"/>
      <c r="I2" s="6"/>
      <c r="J2" s="6"/>
    </row>
    <row r="3" spans="1:10">
      <c r="A3" s="9"/>
      <c r="B3" s="6"/>
      <c r="C3" s="6"/>
      <c r="D3" s="6"/>
      <c r="E3" s="6"/>
      <c r="F3" s="6"/>
      <c r="G3" s="6"/>
      <c r="H3" s="6"/>
      <c r="I3" s="6"/>
      <c r="J3" s="6"/>
    </row>
    <row r="4" spans="1:10">
      <c r="A4" s="9"/>
      <c r="B4" s="6"/>
      <c r="C4" s="6"/>
      <c r="D4" s="6"/>
      <c r="E4" s="6"/>
      <c r="F4" s="6"/>
      <c r="G4" s="6"/>
      <c r="H4" s="6"/>
      <c r="I4" s="6"/>
      <c r="J4" s="6"/>
    </row>
    <row r="5" spans="1:10" ht="40.5">
      <c r="A5" s="61" t="s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 ht="20.25">
      <c r="A6" s="62"/>
      <c r="B6" s="6"/>
      <c r="C6" s="6"/>
      <c r="D6" s="6"/>
      <c r="E6" s="6"/>
      <c r="F6" s="6"/>
      <c r="G6" s="6"/>
      <c r="H6" s="6"/>
      <c r="I6" s="6"/>
      <c r="J6" s="6"/>
    </row>
    <row r="7" spans="1:10" ht="36">
      <c r="A7" s="63" t="s">
        <v>4</v>
      </c>
      <c r="B7" s="47">
        <v>2022</v>
      </c>
      <c r="C7" s="50">
        <v>2021</v>
      </c>
      <c r="D7" s="2">
        <v>2020</v>
      </c>
      <c r="E7" s="2">
        <v>2019</v>
      </c>
      <c r="F7" s="2">
        <v>2018</v>
      </c>
      <c r="G7" s="2">
        <v>2017</v>
      </c>
      <c r="H7" s="2">
        <v>2016</v>
      </c>
      <c r="I7" s="2">
        <v>2015</v>
      </c>
      <c r="J7" s="2">
        <v>2014</v>
      </c>
    </row>
    <row r="8" spans="1:10">
      <c r="A8" s="64" t="s">
        <v>5</v>
      </c>
      <c r="B8" s="48"/>
      <c r="C8" s="6"/>
      <c r="D8" s="6"/>
      <c r="E8" s="6"/>
      <c r="F8" s="6"/>
      <c r="G8" s="6"/>
      <c r="H8" s="6"/>
      <c r="I8" s="6"/>
      <c r="J8" s="6"/>
    </row>
    <row r="9" spans="1:10">
      <c r="A9" s="64"/>
      <c r="B9" s="48"/>
      <c r="C9" s="6"/>
      <c r="D9" s="6"/>
      <c r="E9" s="6"/>
      <c r="F9" s="6"/>
      <c r="G9" s="6"/>
      <c r="H9" s="6"/>
      <c r="I9" s="6"/>
      <c r="J9" s="6"/>
    </row>
    <row r="10" spans="1:10">
      <c r="A10" s="65" t="s">
        <v>6</v>
      </c>
      <c r="B10" s="48">
        <v>8</v>
      </c>
      <c r="C10" s="14">
        <v>5</v>
      </c>
      <c r="D10" s="3">
        <v>5</v>
      </c>
      <c r="E10" s="3">
        <v>3</v>
      </c>
      <c r="F10" s="3">
        <v>2</v>
      </c>
      <c r="G10" s="3">
        <v>4</v>
      </c>
      <c r="H10" s="3">
        <v>0</v>
      </c>
      <c r="I10" s="3">
        <v>0</v>
      </c>
      <c r="J10" s="3">
        <v>0</v>
      </c>
    </row>
    <row r="11" spans="1:10">
      <c r="A11" s="66" t="s">
        <v>7</v>
      </c>
      <c r="B11" s="49">
        <v>2</v>
      </c>
      <c r="C11" s="15">
        <v>2</v>
      </c>
      <c r="D11" s="16">
        <v>3</v>
      </c>
      <c r="E11" s="16">
        <v>1</v>
      </c>
      <c r="F11" s="16">
        <v>1</v>
      </c>
      <c r="G11" s="16">
        <v>3</v>
      </c>
      <c r="H11" s="16">
        <v>0</v>
      </c>
      <c r="I11" s="16">
        <v>0</v>
      </c>
      <c r="J11" s="16">
        <v>0</v>
      </c>
    </row>
    <row r="12" spans="1:10">
      <c r="A12" s="66" t="s">
        <v>8</v>
      </c>
      <c r="B12" s="49">
        <v>1</v>
      </c>
      <c r="C12" s="15">
        <v>1</v>
      </c>
      <c r="D12" s="16">
        <v>2</v>
      </c>
      <c r="E12" s="16">
        <v>2</v>
      </c>
      <c r="F12" s="16">
        <v>4</v>
      </c>
      <c r="G12" s="16">
        <v>2</v>
      </c>
      <c r="H12" s="16">
        <v>0</v>
      </c>
      <c r="I12" s="16">
        <v>0</v>
      </c>
      <c r="J12" s="16">
        <v>0</v>
      </c>
    </row>
    <row r="13" spans="1:10">
      <c r="A13" s="66" t="s">
        <v>7</v>
      </c>
      <c r="B13" s="49">
        <v>1</v>
      </c>
      <c r="C13" s="15">
        <v>0</v>
      </c>
      <c r="D13" s="16">
        <v>0</v>
      </c>
      <c r="E13" s="16">
        <v>0</v>
      </c>
      <c r="F13" s="16">
        <v>2</v>
      </c>
      <c r="G13" s="16">
        <v>1</v>
      </c>
      <c r="H13" s="16">
        <v>0</v>
      </c>
      <c r="I13" s="16">
        <v>0</v>
      </c>
      <c r="J13" s="16">
        <v>0</v>
      </c>
    </row>
    <row r="14" spans="1:10">
      <c r="A14" s="67" t="s">
        <v>9</v>
      </c>
      <c r="B14" s="54">
        <f>B10+B12</f>
        <v>9</v>
      </c>
      <c r="C14" s="17">
        <f>C10+C12</f>
        <v>6</v>
      </c>
      <c r="D14" s="18">
        <f>D10+D12</f>
        <v>7</v>
      </c>
      <c r="E14" s="18">
        <f t="shared" ref="E14:J14" si="0">E10+E12</f>
        <v>5</v>
      </c>
      <c r="F14" s="18">
        <f t="shared" si="0"/>
        <v>6</v>
      </c>
      <c r="G14" s="18">
        <f t="shared" si="0"/>
        <v>6</v>
      </c>
      <c r="H14" s="18">
        <f t="shared" si="0"/>
        <v>0</v>
      </c>
      <c r="I14" s="18">
        <f t="shared" si="0"/>
        <v>0</v>
      </c>
      <c r="J14" s="18">
        <f t="shared" si="0"/>
        <v>0</v>
      </c>
    </row>
    <row r="15" spans="1:10">
      <c r="A15" s="68"/>
      <c r="B15" s="19"/>
      <c r="C15" s="20"/>
      <c r="D15" s="21"/>
      <c r="E15" s="21"/>
      <c r="F15" s="21"/>
      <c r="G15" s="21"/>
      <c r="H15" s="21"/>
      <c r="I15" s="21"/>
      <c r="J15" s="21"/>
    </row>
    <row r="16" spans="1:10" ht="36">
      <c r="A16" s="63" t="s">
        <v>10</v>
      </c>
      <c r="B16" s="47">
        <f>B$7</f>
        <v>2022</v>
      </c>
      <c r="C16" s="50">
        <f>C$7</f>
        <v>2021</v>
      </c>
      <c r="D16" s="2">
        <f>D$7</f>
        <v>2020</v>
      </c>
      <c r="E16" s="2">
        <f>E$7</f>
        <v>2019</v>
      </c>
      <c r="F16" s="2">
        <f t="shared" ref="F16:J16" si="1">F$7</f>
        <v>2018</v>
      </c>
      <c r="G16" s="2">
        <f t="shared" si="1"/>
        <v>2017</v>
      </c>
      <c r="H16" s="2">
        <f t="shared" si="1"/>
        <v>2016</v>
      </c>
      <c r="I16" s="2">
        <f t="shared" si="1"/>
        <v>2015</v>
      </c>
      <c r="J16" s="2">
        <f t="shared" si="1"/>
        <v>2014</v>
      </c>
    </row>
    <row r="17" spans="1:10">
      <c r="A17" s="12" t="s">
        <v>5</v>
      </c>
      <c r="B17" s="48"/>
      <c r="C17" s="6"/>
      <c r="D17" s="6"/>
      <c r="E17" s="6"/>
      <c r="F17" s="6"/>
      <c r="G17" s="6"/>
      <c r="H17" s="6"/>
      <c r="I17" s="6"/>
      <c r="J17" s="6"/>
    </row>
    <row r="18" spans="1:10">
      <c r="A18" s="12"/>
      <c r="B18" s="48"/>
      <c r="C18" s="6"/>
      <c r="D18" s="6"/>
      <c r="E18" s="6"/>
      <c r="F18" s="6"/>
      <c r="G18" s="6"/>
      <c r="H18" s="6"/>
      <c r="I18" s="6"/>
      <c r="J18" s="6"/>
    </row>
    <row r="19" spans="1:10">
      <c r="A19" s="13" t="s">
        <v>6</v>
      </c>
      <c r="B19" s="48">
        <v>4</v>
      </c>
      <c r="C19" s="14">
        <v>3</v>
      </c>
      <c r="D19" s="3">
        <v>4</v>
      </c>
      <c r="E19" s="3">
        <v>2</v>
      </c>
      <c r="F19" s="3">
        <f>7+5</f>
        <v>12</v>
      </c>
      <c r="G19" s="3">
        <f>5+4</f>
        <v>9</v>
      </c>
      <c r="H19" s="3"/>
      <c r="I19" s="3"/>
      <c r="J19" s="3"/>
    </row>
    <row r="20" spans="1:10">
      <c r="A20" s="4" t="s">
        <v>7</v>
      </c>
      <c r="B20" s="49">
        <v>1</v>
      </c>
      <c r="C20" s="15">
        <v>2</v>
      </c>
      <c r="D20" s="16">
        <v>1</v>
      </c>
      <c r="E20" s="16">
        <v>1</v>
      </c>
      <c r="F20" s="16">
        <v>5</v>
      </c>
      <c r="G20" s="16">
        <v>4</v>
      </c>
      <c r="H20" s="16">
        <v>0</v>
      </c>
      <c r="I20" s="16">
        <v>0</v>
      </c>
      <c r="J20" s="16">
        <v>0</v>
      </c>
    </row>
    <row r="21" spans="1:10">
      <c r="A21" s="4" t="s">
        <v>8</v>
      </c>
      <c r="B21" s="49">
        <v>0</v>
      </c>
      <c r="C21" s="15">
        <v>0</v>
      </c>
      <c r="D21" s="16">
        <v>2</v>
      </c>
      <c r="E21" s="16">
        <v>2</v>
      </c>
      <c r="F21" s="16">
        <v>4</v>
      </c>
      <c r="G21" s="16">
        <f>3+2</f>
        <v>5</v>
      </c>
      <c r="H21" s="16">
        <v>0</v>
      </c>
      <c r="I21" s="16">
        <v>0</v>
      </c>
      <c r="J21" s="16">
        <v>0</v>
      </c>
    </row>
    <row r="22" spans="1:10">
      <c r="A22" s="4" t="s">
        <v>7</v>
      </c>
      <c r="B22" s="49">
        <v>0</v>
      </c>
      <c r="C22" s="15">
        <v>0</v>
      </c>
      <c r="D22" s="16">
        <v>1</v>
      </c>
      <c r="E22" s="16">
        <v>0</v>
      </c>
      <c r="F22" s="16">
        <v>0</v>
      </c>
      <c r="G22" s="16">
        <v>2</v>
      </c>
      <c r="H22" s="16">
        <v>0</v>
      </c>
      <c r="I22" s="16">
        <v>0</v>
      </c>
      <c r="J22" s="16">
        <v>0</v>
      </c>
    </row>
    <row r="23" spans="1:10">
      <c r="A23" s="22" t="s">
        <v>9</v>
      </c>
      <c r="B23" s="54">
        <f>B19+B21</f>
        <v>4</v>
      </c>
      <c r="C23" s="23">
        <f>C19+C21</f>
        <v>3</v>
      </c>
      <c r="D23" s="24">
        <f>D19+D21</f>
        <v>6</v>
      </c>
      <c r="E23" s="24">
        <f t="shared" ref="E23:J23" si="2">E19+E21</f>
        <v>4</v>
      </c>
      <c r="F23" s="24">
        <f t="shared" si="2"/>
        <v>16</v>
      </c>
      <c r="G23" s="24">
        <f t="shared" si="2"/>
        <v>14</v>
      </c>
      <c r="H23" s="24">
        <f t="shared" si="2"/>
        <v>0</v>
      </c>
      <c r="I23" s="24">
        <f t="shared" si="2"/>
        <v>0</v>
      </c>
      <c r="J23" s="24">
        <f t="shared" si="2"/>
        <v>0</v>
      </c>
    </row>
    <row r="24" spans="1:10">
      <c r="A24" s="69"/>
      <c r="B24" s="5"/>
      <c r="C24" s="7"/>
      <c r="D24" s="5"/>
      <c r="E24" s="5"/>
      <c r="F24" s="5"/>
      <c r="G24" s="5"/>
      <c r="H24" s="5"/>
      <c r="I24" s="5"/>
      <c r="J24" s="5"/>
    </row>
    <row r="25" spans="1:10">
      <c r="A25" s="69"/>
      <c r="B25" s="5"/>
      <c r="C25" s="7"/>
      <c r="D25" s="5"/>
      <c r="E25" s="5"/>
      <c r="F25" s="5"/>
      <c r="G25" s="5"/>
      <c r="H25" s="5"/>
      <c r="I25" s="5"/>
      <c r="J25" s="5"/>
    </row>
    <row r="26" spans="1:10">
      <c r="A26" s="69"/>
      <c r="B26" s="5"/>
      <c r="C26" s="7"/>
      <c r="D26" s="5"/>
      <c r="E26" s="5"/>
      <c r="F26" s="5"/>
      <c r="G26" s="5"/>
      <c r="H26" s="5"/>
      <c r="I26" s="5"/>
      <c r="J26" s="5"/>
    </row>
    <row r="27" spans="1:10">
      <c r="A27" s="69"/>
      <c r="B27" s="5"/>
      <c r="C27" s="7"/>
      <c r="D27" s="5"/>
      <c r="E27" s="5"/>
      <c r="F27" s="5"/>
      <c r="G27" s="5"/>
      <c r="H27" s="5"/>
      <c r="I27" s="5"/>
      <c r="J27" s="5"/>
    </row>
    <row r="28" spans="1:10" ht="20.25">
      <c r="A28" s="62" t="s">
        <v>11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0.25">
      <c r="A29" s="62"/>
      <c r="B29" s="6"/>
      <c r="C29" s="6"/>
      <c r="D29" s="6"/>
      <c r="E29" s="6"/>
      <c r="F29" s="6"/>
      <c r="G29" s="6"/>
      <c r="H29" s="6"/>
      <c r="I29" s="6"/>
      <c r="J29" s="6"/>
    </row>
    <row r="30" spans="1:10" ht="18">
      <c r="A30" s="70" t="s">
        <v>12</v>
      </c>
      <c r="B30" s="47">
        <f>B$7</f>
        <v>2022</v>
      </c>
      <c r="C30" s="50">
        <f>C$7</f>
        <v>2021</v>
      </c>
      <c r="D30" s="2">
        <f>D$7</f>
        <v>2020</v>
      </c>
      <c r="E30" s="2">
        <f>E$7</f>
        <v>2019</v>
      </c>
      <c r="F30" s="2">
        <f t="shared" ref="F30:J30" si="3">F$7</f>
        <v>2018</v>
      </c>
      <c r="G30" s="2">
        <f t="shared" si="3"/>
        <v>2017</v>
      </c>
      <c r="H30" s="2">
        <f t="shared" si="3"/>
        <v>2016</v>
      </c>
      <c r="I30" s="2">
        <f t="shared" si="3"/>
        <v>2015</v>
      </c>
      <c r="J30" s="2">
        <f t="shared" si="3"/>
        <v>2014</v>
      </c>
    </row>
    <row r="31" spans="1:10">
      <c r="A31" s="12" t="s">
        <v>5</v>
      </c>
      <c r="B31" s="48"/>
      <c r="C31" s="6"/>
      <c r="D31" s="6"/>
      <c r="E31" s="6"/>
      <c r="F31" s="6"/>
      <c r="G31" s="6"/>
      <c r="H31" s="6"/>
      <c r="I31" s="6"/>
      <c r="J31" s="6"/>
    </row>
    <row r="32" spans="1:10">
      <c r="A32" s="12"/>
      <c r="B32" s="48"/>
      <c r="C32" s="6"/>
      <c r="D32" s="6"/>
      <c r="E32" s="6"/>
      <c r="F32" s="6"/>
      <c r="G32" s="6"/>
      <c r="H32" s="6"/>
      <c r="I32" s="6"/>
      <c r="J32" s="6"/>
    </row>
    <row r="33" spans="1:10">
      <c r="A33" s="13" t="s">
        <v>13</v>
      </c>
      <c r="B33" s="48">
        <v>1</v>
      </c>
      <c r="C33" s="14">
        <v>0</v>
      </c>
      <c r="D33" s="3">
        <v>0</v>
      </c>
      <c r="E33" s="3">
        <v>0</v>
      </c>
      <c r="F33" s="3">
        <v>1</v>
      </c>
      <c r="G33" s="3">
        <v>0</v>
      </c>
      <c r="H33" s="3" t="s">
        <v>0</v>
      </c>
      <c r="I33" s="3" t="s">
        <v>0</v>
      </c>
      <c r="J33" s="3" t="s">
        <v>0</v>
      </c>
    </row>
    <row r="34" spans="1:10">
      <c r="A34" s="4" t="s">
        <v>7</v>
      </c>
      <c r="B34" s="49">
        <v>0</v>
      </c>
      <c r="C34" s="15">
        <v>0</v>
      </c>
      <c r="D34" s="16">
        <v>0</v>
      </c>
      <c r="E34" s="16">
        <v>0</v>
      </c>
      <c r="F34" s="16">
        <v>1</v>
      </c>
      <c r="G34" s="16">
        <v>0</v>
      </c>
      <c r="H34" s="16" t="s">
        <v>0</v>
      </c>
      <c r="I34" s="16" t="s">
        <v>0</v>
      </c>
      <c r="J34" s="16" t="s">
        <v>0</v>
      </c>
    </row>
    <row r="35" spans="1:10">
      <c r="A35" s="4" t="s">
        <v>14</v>
      </c>
      <c r="B35" s="49">
        <v>1</v>
      </c>
      <c r="C35" s="15">
        <v>4</v>
      </c>
      <c r="D35" s="16">
        <v>1</v>
      </c>
      <c r="E35" s="16">
        <v>5</v>
      </c>
      <c r="F35" s="16">
        <v>2</v>
      </c>
      <c r="G35" s="16">
        <v>2</v>
      </c>
      <c r="H35" s="16" t="s">
        <v>0</v>
      </c>
      <c r="I35" s="16" t="s">
        <v>0</v>
      </c>
      <c r="J35" s="16" t="s">
        <v>0</v>
      </c>
    </row>
    <row r="36" spans="1:10">
      <c r="A36" s="4" t="s">
        <v>7</v>
      </c>
      <c r="B36" s="49">
        <v>0</v>
      </c>
      <c r="C36" s="15">
        <v>2</v>
      </c>
      <c r="D36" s="16">
        <v>1</v>
      </c>
      <c r="E36" s="16">
        <v>4</v>
      </c>
      <c r="F36" s="16">
        <v>0</v>
      </c>
      <c r="G36" s="16">
        <v>1</v>
      </c>
      <c r="H36" s="16" t="s">
        <v>0</v>
      </c>
      <c r="I36" s="16" t="s">
        <v>0</v>
      </c>
      <c r="J36" s="16" t="s">
        <v>0</v>
      </c>
    </row>
    <row r="37" spans="1:10">
      <c r="A37" s="19" t="s">
        <v>15</v>
      </c>
      <c r="B37" s="49">
        <v>0</v>
      </c>
      <c r="C37" s="26">
        <v>0</v>
      </c>
      <c r="D37" s="21">
        <v>0</v>
      </c>
      <c r="E37" s="21">
        <v>1</v>
      </c>
      <c r="F37" s="21">
        <v>0</v>
      </c>
      <c r="G37" s="21">
        <v>2</v>
      </c>
      <c r="H37" s="16" t="s">
        <v>0</v>
      </c>
      <c r="I37" s="16" t="s">
        <v>0</v>
      </c>
      <c r="J37" s="16" t="s">
        <v>0</v>
      </c>
    </row>
    <row r="38" spans="1:10">
      <c r="A38" s="4" t="s">
        <v>16</v>
      </c>
      <c r="B38" s="49">
        <v>2</v>
      </c>
      <c r="C38" s="15">
        <v>0</v>
      </c>
      <c r="D38" s="16">
        <v>1</v>
      </c>
      <c r="E38" s="16">
        <v>0</v>
      </c>
      <c r="F38" s="16">
        <v>1</v>
      </c>
      <c r="G38" s="16">
        <v>2</v>
      </c>
      <c r="H38" s="16" t="s">
        <v>0</v>
      </c>
      <c r="I38" s="16" t="s">
        <v>0</v>
      </c>
      <c r="J38" s="16" t="s">
        <v>0</v>
      </c>
    </row>
    <row r="39" spans="1:10">
      <c r="A39" s="22" t="s">
        <v>17</v>
      </c>
      <c r="B39" s="54">
        <f t="shared" ref="B39:G39" si="4">B33+B35+B37+B38</f>
        <v>4</v>
      </c>
      <c r="C39" s="23">
        <f t="shared" si="4"/>
        <v>4</v>
      </c>
      <c r="D39" s="24">
        <f t="shared" si="4"/>
        <v>2</v>
      </c>
      <c r="E39" s="24">
        <f t="shared" si="4"/>
        <v>6</v>
      </c>
      <c r="F39" s="24">
        <f t="shared" si="4"/>
        <v>4</v>
      </c>
      <c r="G39" s="24">
        <f t="shared" si="4"/>
        <v>6</v>
      </c>
      <c r="H39" s="27" t="s">
        <v>0</v>
      </c>
      <c r="I39" s="27" t="s">
        <v>0</v>
      </c>
      <c r="J39" s="27" t="s">
        <v>0</v>
      </c>
    </row>
    <row r="40" spans="1:10">
      <c r="A40" s="12"/>
      <c r="B40" s="6"/>
      <c r="C40" s="6"/>
      <c r="D40" s="6"/>
      <c r="E40" s="6"/>
      <c r="F40" s="6"/>
      <c r="G40" s="6"/>
      <c r="H40" s="6"/>
      <c r="I40" s="6"/>
      <c r="J40" s="6"/>
    </row>
    <row r="41" spans="1:10" ht="18">
      <c r="A41" s="25" t="s">
        <v>18</v>
      </c>
      <c r="B41" s="47">
        <f>B$7</f>
        <v>2022</v>
      </c>
      <c r="C41" s="50">
        <f>C$7</f>
        <v>2021</v>
      </c>
      <c r="D41" s="2">
        <f>D$7</f>
        <v>2020</v>
      </c>
      <c r="E41" s="2">
        <f>E$7</f>
        <v>2019</v>
      </c>
      <c r="F41" s="2">
        <f t="shared" ref="F41:J41" si="5">F$7</f>
        <v>2018</v>
      </c>
      <c r="G41" s="2">
        <f t="shared" si="5"/>
        <v>2017</v>
      </c>
      <c r="H41" s="2">
        <f t="shared" si="5"/>
        <v>2016</v>
      </c>
      <c r="I41" s="2">
        <f t="shared" si="5"/>
        <v>2015</v>
      </c>
      <c r="J41" s="2">
        <f t="shared" si="5"/>
        <v>2014</v>
      </c>
    </row>
    <row r="42" spans="1:10">
      <c r="A42" s="12" t="s">
        <v>19</v>
      </c>
      <c r="B42" s="48"/>
      <c r="C42" s="6"/>
      <c r="D42" s="6"/>
      <c r="E42" s="6"/>
      <c r="F42" s="6"/>
      <c r="G42" s="6"/>
      <c r="H42" s="6"/>
      <c r="I42" s="6"/>
      <c r="J42" s="6"/>
    </row>
    <row r="43" spans="1:10">
      <c r="A43" s="12"/>
      <c r="B43" s="48"/>
      <c r="C43" s="6"/>
      <c r="D43" s="6"/>
      <c r="E43" s="6"/>
      <c r="F43" s="6"/>
      <c r="G43" s="6"/>
      <c r="H43" s="6"/>
      <c r="I43" s="6"/>
      <c r="J43" s="6"/>
    </row>
    <row r="44" spans="1:10">
      <c r="A44" s="13" t="s">
        <v>13</v>
      </c>
      <c r="B44" s="48">
        <v>0</v>
      </c>
      <c r="C44" s="14">
        <v>1</v>
      </c>
      <c r="D44" s="3">
        <v>0</v>
      </c>
      <c r="E44" s="3">
        <v>0</v>
      </c>
      <c r="F44" s="3">
        <v>1</v>
      </c>
      <c r="G44" s="3">
        <v>0</v>
      </c>
      <c r="H44" s="3" t="s">
        <v>0</v>
      </c>
      <c r="I44" s="3" t="s">
        <v>0</v>
      </c>
      <c r="J44" s="3" t="s">
        <v>0</v>
      </c>
    </row>
    <row r="45" spans="1:10">
      <c r="A45" s="4" t="s">
        <v>7</v>
      </c>
      <c r="B45" s="49">
        <v>0</v>
      </c>
      <c r="C45" s="15">
        <v>0</v>
      </c>
      <c r="D45" s="16">
        <v>0</v>
      </c>
      <c r="E45" s="16">
        <v>0</v>
      </c>
      <c r="F45" s="16">
        <v>1</v>
      </c>
      <c r="G45" s="16">
        <v>0</v>
      </c>
      <c r="H45" s="3" t="s">
        <v>0</v>
      </c>
      <c r="I45" s="3" t="s">
        <v>0</v>
      </c>
      <c r="J45" s="3" t="s">
        <v>0</v>
      </c>
    </row>
    <row r="46" spans="1:10">
      <c r="A46" s="66" t="s">
        <v>14</v>
      </c>
      <c r="B46" s="49">
        <v>4</v>
      </c>
      <c r="C46" s="15">
        <v>0</v>
      </c>
      <c r="D46" s="16">
        <v>1</v>
      </c>
      <c r="E46" s="16">
        <v>1</v>
      </c>
      <c r="F46" s="16">
        <v>5</v>
      </c>
      <c r="G46" s="16">
        <v>3</v>
      </c>
      <c r="H46" s="3" t="s">
        <v>0</v>
      </c>
      <c r="I46" s="3" t="s">
        <v>0</v>
      </c>
      <c r="J46" s="3" t="s">
        <v>0</v>
      </c>
    </row>
    <row r="47" spans="1:10">
      <c r="A47" s="66" t="s">
        <v>7</v>
      </c>
      <c r="B47" s="49">
        <v>1</v>
      </c>
      <c r="C47" s="15">
        <v>0</v>
      </c>
      <c r="D47" s="16">
        <v>0</v>
      </c>
      <c r="E47" s="16">
        <v>0</v>
      </c>
      <c r="F47" s="16">
        <v>2</v>
      </c>
      <c r="G47" s="16">
        <v>2</v>
      </c>
      <c r="H47" s="3" t="s">
        <v>0</v>
      </c>
      <c r="I47" s="3" t="s">
        <v>0</v>
      </c>
      <c r="J47" s="3" t="s">
        <v>0</v>
      </c>
    </row>
    <row r="48" spans="1:10">
      <c r="A48" s="68" t="s">
        <v>15</v>
      </c>
      <c r="B48" s="49">
        <v>2</v>
      </c>
      <c r="C48" s="26">
        <v>0</v>
      </c>
      <c r="D48" s="21">
        <v>0</v>
      </c>
      <c r="E48" s="21">
        <v>2</v>
      </c>
      <c r="F48" s="21">
        <v>1</v>
      </c>
      <c r="G48" s="21">
        <v>4</v>
      </c>
      <c r="H48" s="3" t="s">
        <v>0</v>
      </c>
      <c r="I48" s="3" t="s">
        <v>0</v>
      </c>
      <c r="J48" s="3" t="s">
        <v>0</v>
      </c>
    </row>
    <row r="49" spans="1:10">
      <c r="A49" s="66" t="s">
        <v>20</v>
      </c>
      <c r="B49" s="49">
        <v>2</v>
      </c>
      <c r="C49" s="15">
        <v>2</v>
      </c>
      <c r="D49" s="16">
        <v>1</v>
      </c>
      <c r="E49" s="16">
        <v>2</v>
      </c>
      <c r="F49" s="16">
        <v>1</v>
      </c>
      <c r="G49" s="16">
        <v>0</v>
      </c>
      <c r="H49" s="3" t="s">
        <v>0</v>
      </c>
      <c r="I49" s="3" t="s">
        <v>0</v>
      </c>
      <c r="J49" s="3" t="s">
        <v>0</v>
      </c>
    </row>
    <row r="50" spans="1:10">
      <c r="A50" s="71" t="s">
        <v>17</v>
      </c>
      <c r="B50" s="54">
        <f t="shared" ref="B50:G50" si="6">B44+B46+B48+B49</f>
        <v>8</v>
      </c>
      <c r="C50" s="23">
        <f t="shared" si="6"/>
        <v>3</v>
      </c>
      <c r="D50" s="24">
        <f t="shared" si="6"/>
        <v>2</v>
      </c>
      <c r="E50" s="24">
        <f t="shared" si="6"/>
        <v>5</v>
      </c>
      <c r="F50" s="24">
        <f t="shared" si="6"/>
        <v>8</v>
      </c>
      <c r="G50" s="24">
        <f t="shared" si="6"/>
        <v>7</v>
      </c>
      <c r="H50" s="28" t="s">
        <v>0</v>
      </c>
      <c r="I50" s="28" t="s">
        <v>0</v>
      </c>
      <c r="J50" s="28" t="s">
        <v>0</v>
      </c>
    </row>
    <row r="51" spans="1:10">
      <c r="A51" s="72"/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72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72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72"/>
      <c r="B54" s="6"/>
      <c r="C54" s="6"/>
      <c r="D54" s="6"/>
      <c r="E54" s="6"/>
      <c r="F54" s="6"/>
      <c r="G54" s="6"/>
      <c r="H54" s="6"/>
      <c r="I54" s="6"/>
      <c r="J54" s="6"/>
    </row>
    <row r="55" spans="1:10" ht="20.25">
      <c r="A55" s="62" t="s">
        <v>21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20.25">
      <c r="A56" s="62"/>
      <c r="B56" s="6"/>
      <c r="C56" s="6"/>
      <c r="D56" s="6"/>
      <c r="E56" s="6"/>
      <c r="F56" s="6"/>
      <c r="G56" s="6"/>
      <c r="H56" s="6"/>
      <c r="I56" s="6"/>
      <c r="J56" s="6"/>
    </row>
    <row r="57" spans="1:10" ht="18">
      <c r="A57" s="25" t="s">
        <v>22</v>
      </c>
      <c r="B57" s="47">
        <f>B$7</f>
        <v>2022</v>
      </c>
      <c r="C57" s="50">
        <f>C$7</f>
        <v>2021</v>
      </c>
      <c r="D57" s="2">
        <f>D$7</f>
        <v>2020</v>
      </c>
      <c r="E57" s="2">
        <f>E$7</f>
        <v>2019</v>
      </c>
      <c r="F57" s="2">
        <f t="shared" ref="F57:J57" si="7">F$7</f>
        <v>2018</v>
      </c>
      <c r="G57" s="2">
        <f t="shared" si="7"/>
        <v>2017</v>
      </c>
      <c r="H57" s="2">
        <f t="shared" si="7"/>
        <v>2016</v>
      </c>
      <c r="I57" s="2">
        <f t="shared" si="7"/>
        <v>2015</v>
      </c>
      <c r="J57" s="2">
        <f t="shared" si="7"/>
        <v>2014</v>
      </c>
    </row>
    <row r="58" spans="1:10">
      <c r="A58" s="12" t="s">
        <v>23</v>
      </c>
      <c r="B58" s="48"/>
      <c r="C58" s="6"/>
      <c r="D58" s="6"/>
      <c r="E58" s="6"/>
      <c r="F58" s="6"/>
      <c r="G58" s="6"/>
      <c r="H58" s="6"/>
      <c r="I58" s="6"/>
      <c r="J58" s="6"/>
    </row>
    <row r="59" spans="1:10">
      <c r="A59" s="12"/>
      <c r="B59" s="48"/>
      <c r="C59" s="6"/>
      <c r="D59" s="6"/>
      <c r="E59" s="6"/>
      <c r="F59" s="6"/>
      <c r="G59" s="6"/>
      <c r="H59" s="6"/>
      <c r="I59" s="6"/>
      <c r="J59" s="6"/>
    </row>
    <row r="60" spans="1:10">
      <c r="A60" s="13" t="s">
        <v>24</v>
      </c>
      <c r="B60" s="48">
        <v>158</v>
      </c>
      <c r="C60" s="29">
        <v>157</v>
      </c>
      <c r="D60" s="30">
        <v>148</v>
      </c>
      <c r="E60" s="30">
        <v>136</v>
      </c>
      <c r="F60" s="30">
        <v>136</v>
      </c>
      <c r="G60" s="30">
        <v>137</v>
      </c>
      <c r="H60" s="30">
        <v>136</v>
      </c>
      <c r="I60" s="3" t="s">
        <v>0</v>
      </c>
      <c r="J60" s="3" t="s">
        <v>0</v>
      </c>
    </row>
    <row r="61" spans="1:10">
      <c r="A61" s="4" t="s">
        <v>25</v>
      </c>
      <c r="B61" s="49">
        <v>1595</v>
      </c>
      <c r="C61" s="31">
        <v>1550</v>
      </c>
      <c r="D61" s="32">
        <v>1484</v>
      </c>
      <c r="E61" s="32">
        <v>1461</v>
      </c>
      <c r="F61" s="32">
        <v>1454</v>
      </c>
      <c r="G61" s="32">
        <v>1383</v>
      </c>
      <c r="H61" s="32">
        <v>1296</v>
      </c>
      <c r="I61" s="3" t="s">
        <v>0</v>
      </c>
      <c r="J61" s="3" t="s">
        <v>0</v>
      </c>
    </row>
    <row r="62" spans="1:10">
      <c r="A62" s="4" t="s">
        <v>26</v>
      </c>
      <c r="B62" s="49">
        <v>50</v>
      </c>
      <c r="C62" s="31">
        <v>48</v>
      </c>
      <c r="D62" s="32">
        <v>48</v>
      </c>
      <c r="E62" s="32">
        <v>46</v>
      </c>
      <c r="F62" s="32">
        <v>50</v>
      </c>
      <c r="G62" s="32">
        <v>44</v>
      </c>
      <c r="H62" s="32">
        <v>42</v>
      </c>
      <c r="I62" s="3" t="s">
        <v>0</v>
      </c>
      <c r="J62" s="3" t="s">
        <v>0</v>
      </c>
    </row>
    <row r="63" spans="1:10">
      <c r="A63" s="4" t="s">
        <v>27</v>
      </c>
      <c r="B63" s="49">
        <v>78</v>
      </c>
      <c r="C63" s="31">
        <v>73</v>
      </c>
      <c r="D63" s="32">
        <v>72</v>
      </c>
      <c r="E63" s="32">
        <v>67</v>
      </c>
      <c r="F63" s="32">
        <v>66</v>
      </c>
      <c r="G63" s="32">
        <v>60</v>
      </c>
      <c r="H63" s="32">
        <v>59</v>
      </c>
      <c r="I63" s="3" t="s">
        <v>0</v>
      </c>
      <c r="J63" s="3" t="s">
        <v>0</v>
      </c>
    </row>
    <row r="64" spans="1:10">
      <c r="A64" s="19" t="s">
        <v>28</v>
      </c>
      <c r="B64" s="49">
        <v>25</v>
      </c>
      <c r="C64" s="33">
        <v>22</v>
      </c>
      <c r="D64" s="34">
        <v>19</v>
      </c>
      <c r="E64" s="34">
        <v>22</v>
      </c>
      <c r="F64" s="34">
        <v>19</v>
      </c>
      <c r="G64" s="34">
        <v>18</v>
      </c>
      <c r="H64" s="34">
        <v>18</v>
      </c>
      <c r="I64" s="3" t="s">
        <v>0</v>
      </c>
      <c r="J64" s="3" t="s">
        <v>0</v>
      </c>
    </row>
    <row r="65" spans="1:10">
      <c r="A65" s="22" t="s">
        <v>9</v>
      </c>
      <c r="B65" s="54">
        <f>SUM(B60:B64)</f>
        <v>1906</v>
      </c>
      <c r="C65" s="35">
        <f>SUM(C60:C64)</f>
        <v>1850</v>
      </c>
      <c r="D65" s="36">
        <f>SUM(D60:D64)</f>
        <v>1771</v>
      </c>
      <c r="E65" s="36">
        <f>SUM(E60:E64)</f>
        <v>1732</v>
      </c>
      <c r="F65" s="36">
        <f t="shared" ref="F65:H65" si="8">SUM(F60:F64)</f>
        <v>1725</v>
      </c>
      <c r="G65" s="36">
        <f t="shared" si="8"/>
        <v>1642</v>
      </c>
      <c r="H65" s="36">
        <f t="shared" si="8"/>
        <v>1551</v>
      </c>
      <c r="I65" s="28" t="s">
        <v>0</v>
      </c>
      <c r="J65" s="28" t="s">
        <v>0</v>
      </c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8">
      <c r="A67" s="25" t="s">
        <v>29</v>
      </c>
      <c r="B67" s="47">
        <f>B$7</f>
        <v>2022</v>
      </c>
      <c r="C67" s="50">
        <f>C$7</f>
        <v>2021</v>
      </c>
      <c r="D67" s="2">
        <f>D$7</f>
        <v>2020</v>
      </c>
      <c r="E67" s="2">
        <f>E$7</f>
        <v>2019</v>
      </c>
      <c r="F67" s="2">
        <f t="shared" ref="F67:J67" si="9">F$7</f>
        <v>2018</v>
      </c>
      <c r="G67" s="2">
        <f t="shared" si="9"/>
        <v>2017</v>
      </c>
      <c r="H67" s="2">
        <f t="shared" si="9"/>
        <v>2016</v>
      </c>
      <c r="I67" s="2">
        <f t="shared" si="9"/>
        <v>2015</v>
      </c>
      <c r="J67" s="2">
        <f t="shared" si="9"/>
        <v>2014</v>
      </c>
    </row>
    <row r="68" spans="1:10">
      <c r="A68" s="12" t="s">
        <v>30</v>
      </c>
      <c r="B68" s="48"/>
      <c r="C68" s="6"/>
      <c r="D68" s="6"/>
      <c r="E68" s="6"/>
      <c r="F68" s="6"/>
      <c r="G68" s="6"/>
      <c r="H68" s="6"/>
      <c r="I68" s="6"/>
      <c r="J68" s="6"/>
    </row>
    <row r="69" spans="1:10">
      <c r="A69" s="12"/>
      <c r="B69" s="48"/>
      <c r="C69" s="6"/>
      <c r="D69" s="6"/>
      <c r="E69" s="6"/>
      <c r="F69" s="6"/>
      <c r="G69" s="6"/>
      <c r="H69" s="6"/>
      <c r="I69" s="6"/>
      <c r="J69" s="6"/>
    </row>
    <row r="70" spans="1:10">
      <c r="A70" s="13" t="s">
        <v>24</v>
      </c>
      <c r="B70" s="48">
        <v>6</v>
      </c>
      <c r="C70" s="14">
        <v>13</v>
      </c>
      <c r="D70" s="3">
        <v>18</v>
      </c>
      <c r="E70" s="3">
        <v>12</v>
      </c>
      <c r="F70" s="3">
        <v>7</v>
      </c>
      <c r="G70" s="3">
        <v>6</v>
      </c>
      <c r="H70" s="3" t="s">
        <v>0</v>
      </c>
      <c r="I70" s="3" t="s">
        <v>0</v>
      </c>
      <c r="J70" s="3" t="s">
        <v>0</v>
      </c>
    </row>
    <row r="71" spans="1:10">
      <c r="A71" s="66" t="s">
        <v>25</v>
      </c>
      <c r="B71" s="49">
        <v>87</v>
      </c>
      <c r="C71" s="15">
        <v>121</v>
      </c>
      <c r="D71" s="16">
        <v>109</v>
      </c>
      <c r="E71" s="16">
        <v>77</v>
      </c>
      <c r="F71" s="16">
        <v>136</v>
      </c>
      <c r="G71" s="16">
        <v>152</v>
      </c>
      <c r="H71" s="3" t="s">
        <v>0</v>
      </c>
      <c r="I71" s="3" t="s">
        <v>0</v>
      </c>
      <c r="J71" s="3" t="s">
        <v>0</v>
      </c>
    </row>
    <row r="72" spans="1:10">
      <c r="A72" s="66" t="s">
        <v>26</v>
      </c>
      <c r="B72" s="49">
        <v>4</v>
      </c>
      <c r="C72" s="15">
        <v>5</v>
      </c>
      <c r="D72" s="16">
        <v>8</v>
      </c>
      <c r="E72" s="16">
        <v>2</v>
      </c>
      <c r="F72" s="16">
        <v>8</v>
      </c>
      <c r="G72" s="16">
        <v>6</v>
      </c>
      <c r="H72" s="3" t="s">
        <v>0</v>
      </c>
      <c r="I72" s="3" t="s">
        <v>0</v>
      </c>
      <c r="J72" s="3" t="s">
        <v>0</v>
      </c>
    </row>
    <row r="73" spans="1:10">
      <c r="A73" s="66" t="s">
        <v>27</v>
      </c>
      <c r="B73" s="49">
        <v>7</v>
      </c>
      <c r="C73" s="15">
        <v>5</v>
      </c>
      <c r="D73" s="16">
        <v>9</v>
      </c>
      <c r="E73" s="16">
        <v>3</v>
      </c>
      <c r="F73" s="16">
        <v>9</v>
      </c>
      <c r="G73" s="16">
        <v>2</v>
      </c>
      <c r="H73" s="3" t="s">
        <v>0</v>
      </c>
      <c r="I73" s="3" t="s">
        <v>0</v>
      </c>
      <c r="J73" s="3" t="s">
        <v>0</v>
      </c>
    </row>
    <row r="74" spans="1:10">
      <c r="A74" s="68" t="s">
        <v>28</v>
      </c>
      <c r="B74" s="49">
        <v>4</v>
      </c>
      <c r="C74" s="26">
        <v>2</v>
      </c>
      <c r="D74" s="7">
        <v>1</v>
      </c>
      <c r="E74" s="7">
        <v>4</v>
      </c>
      <c r="F74" s="7">
        <v>2</v>
      </c>
      <c r="G74" s="21">
        <v>1</v>
      </c>
      <c r="H74" s="3" t="s">
        <v>0</v>
      </c>
      <c r="I74" s="3" t="s">
        <v>0</v>
      </c>
      <c r="J74" s="3" t="s">
        <v>0</v>
      </c>
    </row>
    <row r="75" spans="1:10">
      <c r="A75" s="71" t="s">
        <v>9</v>
      </c>
      <c r="B75" s="54">
        <f>SUM(B70:B74)</f>
        <v>108</v>
      </c>
      <c r="C75" s="23">
        <f>SUM(C70:C74)</f>
        <v>146</v>
      </c>
      <c r="D75" s="24">
        <f>SUM(D70:D74)</f>
        <v>145</v>
      </c>
      <c r="E75" s="24">
        <f>SUM(E70:E74)</f>
        <v>98</v>
      </c>
      <c r="F75" s="24">
        <f>SUM(F70:F74)</f>
        <v>162</v>
      </c>
      <c r="G75" s="24">
        <f t="shared" ref="G75" si="10">SUM(G70:G74)</f>
        <v>167</v>
      </c>
      <c r="H75" s="28" t="s">
        <v>0</v>
      </c>
      <c r="I75" s="28" t="s">
        <v>0</v>
      </c>
      <c r="J75" s="28" t="s">
        <v>0</v>
      </c>
    </row>
    <row r="76" spans="1:10">
      <c r="A76" s="72"/>
      <c r="B76" s="6"/>
      <c r="C76" s="6"/>
      <c r="D76" s="6"/>
      <c r="E76" s="6"/>
      <c r="F76" s="6"/>
      <c r="G76" s="6"/>
      <c r="H76" s="6"/>
      <c r="I76" s="6"/>
      <c r="J76" s="6"/>
    </row>
    <row r="77" spans="1:10" ht="18">
      <c r="A77" s="25" t="s">
        <v>31</v>
      </c>
      <c r="B77" s="47">
        <f>B$7</f>
        <v>2022</v>
      </c>
      <c r="C77" s="50">
        <f>C$7</f>
        <v>2021</v>
      </c>
      <c r="D77" s="2">
        <f>D$7</f>
        <v>2020</v>
      </c>
      <c r="E77" s="2">
        <f>E$7</f>
        <v>2019</v>
      </c>
      <c r="F77" s="2">
        <f t="shared" ref="F77:J77" si="11">F$7</f>
        <v>2018</v>
      </c>
      <c r="G77" s="2">
        <f t="shared" si="11"/>
        <v>2017</v>
      </c>
      <c r="H77" s="2">
        <f t="shared" si="11"/>
        <v>2016</v>
      </c>
      <c r="I77" s="2">
        <f t="shared" si="11"/>
        <v>2015</v>
      </c>
      <c r="J77" s="2">
        <f t="shared" si="11"/>
        <v>2014</v>
      </c>
    </row>
    <row r="78" spans="1:10" ht="15.75">
      <c r="A78" s="12" t="s">
        <v>30</v>
      </c>
      <c r="B78" s="47"/>
      <c r="C78" s="6"/>
      <c r="D78" s="6"/>
      <c r="E78" s="6"/>
      <c r="F78" s="6"/>
      <c r="G78" s="6"/>
      <c r="H78" s="6"/>
      <c r="I78" s="6"/>
      <c r="J78" s="6"/>
    </row>
    <row r="79" spans="1:10">
      <c r="A79" s="12"/>
      <c r="B79" s="48"/>
      <c r="C79" s="6"/>
      <c r="D79" s="6"/>
      <c r="E79" s="6"/>
      <c r="F79" s="6"/>
      <c r="G79" s="6"/>
      <c r="H79" s="6"/>
      <c r="I79" s="6"/>
      <c r="J79" s="6"/>
    </row>
    <row r="80" spans="1:10">
      <c r="A80" s="13" t="s">
        <v>24</v>
      </c>
      <c r="B80" s="48">
        <v>5</v>
      </c>
      <c r="C80" s="14">
        <v>4</v>
      </c>
      <c r="D80" s="3">
        <v>6</v>
      </c>
      <c r="E80" s="3">
        <v>12</v>
      </c>
      <c r="F80" s="3">
        <v>8</v>
      </c>
      <c r="G80" s="3">
        <v>5</v>
      </c>
      <c r="H80" s="3">
        <v>0</v>
      </c>
      <c r="I80" s="3">
        <v>0</v>
      </c>
      <c r="J80" s="3">
        <v>0</v>
      </c>
    </row>
    <row r="81" spans="1:10">
      <c r="A81" s="4" t="s">
        <v>25</v>
      </c>
      <c r="B81" s="52">
        <v>42</v>
      </c>
      <c r="C81" s="15">
        <v>50</v>
      </c>
      <c r="D81" s="16">
        <v>86</v>
      </c>
      <c r="E81" s="16">
        <v>70</v>
      </c>
      <c r="F81" s="16">
        <v>65</v>
      </c>
      <c r="G81" s="16">
        <v>65</v>
      </c>
      <c r="H81" s="16"/>
      <c r="I81" s="16"/>
      <c r="J81" s="16"/>
    </row>
    <row r="82" spans="1:10">
      <c r="A82" s="4" t="s">
        <v>26</v>
      </c>
      <c r="B82" s="49">
        <v>2</v>
      </c>
      <c r="C82" s="15">
        <v>4</v>
      </c>
      <c r="D82" s="16">
        <v>6</v>
      </c>
      <c r="E82" s="16">
        <v>6</v>
      </c>
      <c r="F82" s="16">
        <v>2</v>
      </c>
      <c r="G82" s="16">
        <v>4</v>
      </c>
      <c r="H82" s="16"/>
      <c r="I82" s="16"/>
      <c r="J82" s="16"/>
    </row>
    <row r="83" spans="1:10">
      <c r="A83" s="4" t="s">
        <v>27</v>
      </c>
      <c r="B83" s="49">
        <v>2</v>
      </c>
      <c r="C83" s="15">
        <v>4</v>
      </c>
      <c r="D83" s="16">
        <v>4</v>
      </c>
      <c r="E83" s="16">
        <v>2</v>
      </c>
      <c r="F83" s="16">
        <v>3</v>
      </c>
      <c r="G83" s="16">
        <v>1</v>
      </c>
      <c r="H83" s="16"/>
      <c r="I83" s="16"/>
      <c r="J83" s="16"/>
    </row>
    <row r="84" spans="1:10">
      <c r="A84" s="19" t="s">
        <v>28</v>
      </c>
      <c r="B84" s="49">
        <v>1</v>
      </c>
      <c r="C84" s="26">
        <v>1</v>
      </c>
      <c r="D84" s="21">
        <v>4</v>
      </c>
      <c r="E84" s="21">
        <v>1</v>
      </c>
      <c r="F84" s="21">
        <v>1</v>
      </c>
      <c r="G84" s="21">
        <v>1</v>
      </c>
      <c r="H84" s="21"/>
      <c r="I84" s="21"/>
      <c r="J84" s="21"/>
    </row>
    <row r="85" spans="1:10">
      <c r="A85" s="22" t="s">
        <v>9</v>
      </c>
      <c r="B85" s="54">
        <f>SUM(B80:B84)</f>
        <v>52</v>
      </c>
      <c r="C85" s="23">
        <f>SUM(C80:C84)</f>
        <v>63</v>
      </c>
      <c r="D85" s="24">
        <f>SUM(D80:D84)</f>
        <v>106</v>
      </c>
      <c r="E85" s="24">
        <f>SUM(E80:E84)</f>
        <v>91</v>
      </c>
      <c r="F85" s="24">
        <f t="shared" ref="F85:J85" si="12">SUM(F80:F84)</f>
        <v>79</v>
      </c>
      <c r="G85" s="24">
        <f t="shared" si="12"/>
        <v>76</v>
      </c>
      <c r="H85" s="24">
        <f t="shared" si="12"/>
        <v>0</v>
      </c>
      <c r="I85" s="24">
        <f t="shared" si="12"/>
        <v>0</v>
      </c>
      <c r="J85" s="24">
        <f t="shared" si="12"/>
        <v>0</v>
      </c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8">
      <c r="A87" s="37" t="s">
        <v>32</v>
      </c>
      <c r="B87" s="47">
        <f>B$7</f>
        <v>2022</v>
      </c>
      <c r="C87" s="51">
        <f>C$7</f>
        <v>2021</v>
      </c>
      <c r="D87" s="51">
        <f>D$7</f>
        <v>2020</v>
      </c>
      <c r="E87" s="51">
        <f>E$7</f>
        <v>2019</v>
      </c>
      <c r="F87" s="51">
        <f t="shared" ref="F87:J87" si="13">F$7</f>
        <v>2018</v>
      </c>
      <c r="G87" s="51">
        <f t="shared" si="13"/>
        <v>2017</v>
      </c>
      <c r="H87" s="51">
        <f t="shared" si="13"/>
        <v>2016</v>
      </c>
      <c r="I87" s="51">
        <f t="shared" si="13"/>
        <v>2015</v>
      </c>
      <c r="J87" s="51">
        <f t="shared" si="13"/>
        <v>2014</v>
      </c>
    </row>
    <row r="88" spans="1:10" s="79" customFormat="1" ht="26.25" customHeight="1">
      <c r="A88" s="38" t="s">
        <v>33</v>
      </c>
      <c r="B88" s="77" t="s">
        <v>60</v>
      </c>
      <c r="C88" s="78" t="s">
        <v>60</v>
      </c>
      <c r="D88" s="78" t="s">
        <v>60</v>
      </c>
      <c r="E88" s="78" t="s">
        <v>60</v>
      </c>
      <c r="F88" s="78" t="s">
        <v>60</v>
      </c>
      <c r="G88" s="78" t="s">
        <v>60</v>
      </c>
      <c r="H88" s="78" t="s">
        <v>60</v>
      </c>
      <c r="I88" s="78" t="s">
        <v>60</v>
      </c>
      <c r="J88" s="78" t="s">
        <v>60</v>
      </c>
    </row>
    <row r="89" spans="1:10">
      <c r="A89" s="73"/>
      <c r="B89" s="48"/>
      <c r="C89" s="6"/>
      <c r="D89" s="39"/>
      <c r="E89" s="6"/>
      <c r="F89" s="6"/>
      <c r="G89" s="6"/>
      <c r="H89" s="6"/>
      <c r="I89" s="6"/>
      <c r="J89" s="6"/>
    </row>
    <row r="90" spans="1:10">
      <c r="A90" s="74" t="s">
        <v>24</v>
      </c>
      <c r="B90" s="48">
        <v>45691.03</v>
      </c>
      <c r="C90" s="40">
        <v>47674.36</v>
      </c>
      <c r="D90" s="40">
        <v>46899.635999999999</v>
      </c>
      <c r="E90" s="40">
        <v>42696.91</v>
      </c>
      <c r="F90" s="40">
        <v>38948.404999999999</v>
      </c>
      <c r="G90" s="40">
        <v>44622.571000000004</v>
      </c>
      <c r="H90" s="40">
        <v>42103.338000000003</v>
      </c>
      <c r="I90" s="40">
        <v>41424.150999999998</v>
      </c>
      <c r="J90" s="40">
        <v>45309.016000000003</v>
      </c>
    </row>
    <row r="91" spans="1:10">
      <c r="A91" s="43" t="s">
        <v>25</v>
      </c>
      <c r="B91" s="52">
        <v>954289.05900000001</v>
      </c>
      <c r="C91" s="40">
        <v>1095828.8740000001</v>
      </c>
      <c r="D91" s="40">
        <v>988158.10800000001</v>
      </c>
      <c r="E91" s="40">
        <v>928190.52599999995</v>
      </c>
      <c r="F91" s="40">
        <v>762841.09600000002</v>
      </c>
      <c r="G91" s="40">
        <v>785876.65399999998</v>
      </c>
      <c r="H91" s="40">
        <v>698595.29500000004</v>
      </c>
      <c r="I91" s="40">
        <v>650958.61399999994</v>
      </c>
      <c r="J91" s="40">
        <v>595283.00399999996</v>
      </c>
    </row>
    <row r="92" spans="1:10">
      <c r="A92" s="43" t="s">
        <v>34</v>
      </c>
      <c r="B92" s="49">
        <v>10502.812</v>
      </c>
      <c r="C92" s="40">
        <v>10502.474</v>
      </c>
      <c r="D92" s="40">
        <v>9108.4959999999992</v>
      </c>
      <c r="E92" s="40">
        <v>9324.4429999999993</v>
      </c>
      <c r="F92" s="40">
        <v>7425.0219999999999</v>
      </c>
      <c r="G92" s="40">
        <v>6999.7860000000001</v>
      </c>
      <c r="H92" s="40">
        <v>5194.9750000000004</v>
      </c>
      <c r="I92" s="40">
        <v>4629.3280000000004</v>
      </c>
      <c r="J92" s="40">
        <v>4906.018</v>
      </c>
    </row>
    <row r="93" spans="1:10">
      <c r="A93" s="43" t="s">
        <v>27</v>
      </c>
      <c r="B93" s="49">
        <v>64800.504000000001</v>
      </c>
      <c r="C93" s="40">
        <v>61126.211000000003</v>
      </c>
      <c r="D93" s="40">
        <v>55342.936000000002</v>
      </c>
      <c r="E93" s="40">
        <v>50459.65</v>
      </c>
      <c r="F93" s="40">
        <v>46928.186999999998</v>
      </c>
      <c r="G93" s="40">
        <v>42481.356</v>
      </c>
      <c r="H93" s="40">
        <v>39118.052000000003</v>
      </c>
      <c r="I93" s="40">
        <v>36441.125999999997</v>
      </c>
      <c r="J93" s="40">
        <v>33631.497000000003</v>
      </c>
    </row>
    <row r="94" spans="1:10">
      <c r="A94" s="41" t="s">
        <v>17</v>
      </c>
      <c r="B94" s="49">
        <f t="shared" ref="B94:J94" si="14">SUM(B89:B93)</f>
        <v>1075283.405</v>
      </c>
      <c r="C94" s="42">
        <f t="shared" si="14"/>
        <v>1215131.919</v>
      </c>
      <c r="D94" s="42">
        <f t="shared" si="14"/>
        <v>1099509.176</v>
      </c>
      <c r="E94" s="42">
        <f t="shared" si="14"/>
        <v>1030671.529</v>
      </c>
      <c r="F94" s="42">
        <f t="shared" si="14"/>
        <v>856142.71000000008</v>
      </c>
      <c r="G94" s="42">
        <f t="shared" si="14"/>
        <v>879980.36699999997</v>
      </c>
      <c r="H94" s="42">
        <f t="shared" si="14"/>
        <v>785011.66</v>
      </c>
      <c r="I94" s="42">
        <f t="shared" si="14"/>
        <v>733453.21899999992</v>
      </c>
      <c r="J94" s="42">
        <f t="shared" si="14"/>
        <v>679129.53500000003</v>
      </c>
    </row>
    <row r="95" spans="1:10">
      <c r="A95" s="43" t="s">
        <v>35</v>
      </c>
      <c r="B95" s="49">
        <v>662295.03500000003</v>
      </c>
      <c r="C95" s="40">
        <v>751541.054</v>
      </c>
      <c r="D95" s="40">
        <v>700391.74199999997</v>
      </c>
      <c r="E95" s="40">
        <v>663902.49800000002</v>
      </c>
      <c r="F95" s="40">
        <v>543832.75</v>
      </c>
      <c r="G95" s="40">
        <v>565313.48800000001</v>
      </c>
      <c r="H95" s="40">
        <v>521184.609</v>
      </c>
      <c r="I95" s="40">
        <v>539657.53700000001</v>
      </c>
      <c r="J95" s="40">
        <v>500484.66100000002</v>
      </c>
    </row>
    <row r="96" spans="1:10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8">
      <c r="A99" s="25" t="s">
        <v>36</v>
      </c>
      <c r="B99" s="47">
        <f>B$7</f>
        <v>2022</v>
      </c>
      <c r="C99" s="50">
        <f>C$7</f>
        <v>2021</v>
      </c>
      <c r="D99" s="2">
        <f>D$7</f>
        <v>2020</v>
      </c>
      <c r="E99" s="2">
        <f>E$7</f>
        <v>2019</v>
      </c>
      <c r="F99" s="2">
        <f t="shared" ref="F99:J99" si="15">F$7</f>
        <v>2018</v>
      </c>
      <c r="G99" s="2">
        <f t="shared" si="15"/>
        <v>2017</v>
      </c>
      <c r="H99" s="2">
        <f t="shared" si="15"/>
        <v>2016</v>
      </c>
      <c r="I99" s="2">
        <f t="shared" si="15"/>
        <v>2015</v>
      </c>
      <c r="J99" s="2">
        <f t="shared" si="15"/>
        <v>2014</v>
      </c>
    </row>
    <row r="100" spans="1:10">
      <c r="A100" s="12" t="s">
        <v>37</v>
      </c>
      <c r="B100" s="53"/>
      <c r="C100" s="6"/>
      <c r="D100" s="6"/>
      <c r="E100" s="6"/>
      <c r="F100" s="6"/>
      <c r="G100" s="6"/>
      <c r="H100" s="6"/>
      <c r="I100" s="6"/>
      <c r="J100" s="6"/>
    </row>
    <row r="101" spans="1:10">
      <c r="A101" s="12"/>
      <c r="B101" s="48"/>
      <c r="C101" s="6"/>
      <c r="D101" s="6"/>
      <c r="E101" s="6"/>
      <c r="F101" s="6"/>
      <c r="G101" s="6"/>
      <c r="H101" s="6"/>
      <c r="I101" s="6"/>
      <c r="J101" s="6"/>
    </row>
    <row r="102" spans="1:10">
      <c r="A102" s="13" t="s">
        <v>38</v>
      </c>
      <c r="B102" s="48">
        <v>8546</v>
      </c>
      <c r="C102" s="14">
        <v>8325</v>
      </c>
      <c r="D102" s="30">
        <v>8085</v>
      </c>
      <c r="E102" s="30">
        <v>8121</v>
      </c>
      <c r="F102" s="30">
        <v>8041</v>
      </c>
      <c r="G102" s="30">
        <v>7685</v>
      </c>
      <c r="H102" s="30">
        <v>7314</v>
      </c>
      <c r="I102" s="3">
        <v>0</v>
      </c>
      <c r="J102" s="3">
        <v>0</v>
      </c>
    </row>
    <row r="103" spans="1:10">
      <c r="A103" s="4" t="s">
        <v>39</v>
      </c>
      <c r="B103" s="52">
        <v>34</v>
      </c>
      <c r="C103" s="15">
        <v>35</v>
      </c>
      <c r="D103" s="32">
        <v>40</v>
      </c>
      <c r="E103" s="32">
        <v>49</v>
      </c>
      <c r="F103" s="32">
        <v>53</v>
      </c>
      <c r="G103" s="32">
        <v>76</v>
      </c>
      <c r="H103" s="32">
        <v>87</v>
      </c>
      <c r="I103" s="16" t="s">
        <v>0</v>
      </c>
      <c r="J103" s="16" t="s">
        <v>0</v>
      </c>
    </row>
    <row r="104" spans="1:10">
      <c r="A104" s="22" t="s">
        <v>9</v>
      </c>
      <c r="B104" s="54">
        <f t="shared" ref="B104:J104" si="16">SUM(B102:B103)</f>
        <v>8580</v>
      </c>
      <c r="C104" s="35">
        <f t="shared" si="16"/>
        <v>8360</v>
      </c>
      <c r="D104" s="36">
        <f t="shared" si="16"/>
        <v>8125</v>
      </c>
      <c r="E104" s="36">
        <f t="shared" si="16"/>
        <v>8170</v>
      </c>
      <c r="F104" s="36">
        <f t="shared" si="16"/>
        <v>8094</v>
      </c>
      <c r="G104" s="36">
        <f t="shared" si="16"/>
        <v>7761</v>
      </c>
      <c r="H104" s="36">
        <f t="shared" si="16"/>
        <v>7401</v>
      </c>
      <c r="I104" s="24">
        <f t="shared" si="16"/>
        <v>0</v>
      </c>
      <c r="J104" s="24">
        <f t="shared" si="16"/>
        <v>0</v>
      </c>
    </row>
    <row r="105" spans="1:10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8">
      <c r="A106" s="25" t="s">
        <v>40</v>
      </c>
      <c r="B106" s="47">
        <f>B$7</f>
        <v>2022</v>
      </c>
      <c r="C106" s="50">
        <f>C$7</f>
        <v>2021</v>
      </c>
      <c r="D106" s="2">
        <f>D$7</f>
        <v>2020</v>
      </c>
      <c r="E106" s="2">
        <f>E$7</f>
        <v>2019</v>
      </c>
      <c r="F106" s="2">
        <f t="shared" ref="F106:J106" si="17">F$7</f>
        <v>2018</v>
      </c>
      <c r="G106" s="2">
        <f t="shared" si="17"/>
        <v>2017</v>
      </c>
      <c r="H106" s="2">
        <f t="shared" si="17"/>
        <v>2016</v>
      </c>
      <c r="I106" s="2">
        <f t="shared" si="17"/>
        <v>2015</v>
      </c>
      <c r="J106" s="2">
        <f t="shared" si="17"/>
        <v>2014</v>
      </c>
    </row>
    <row r="107" spans="1:10">
      <c r="A107" s="12" t="s">
        <v>30</v>
      </c>
      <c r="B107" s="53"/>
      <c r="C107" s="6"/>
      <c r="D107" s="6"/>
      <c r="E107" s="6"/>
      <c r="F107" s="6"/>
      <c r="G107" s="6"/>
      <c r="H107" s="6"/>
      <c r="I107" s="6"/>
      <c r="J107" s="6"/>
    </row>
    <row r="108" spans="1:10">
      <c r="A108" s="64"/>
      <c r="B108" s="48"/>
      <c r="C108" s="6"/>
      <c r="D108" s="6"/>
      <c r="E108" s="6"/>
      <c r="F108" s="6"/>
      <c r="G108" s="6"/>
      <c r="H108" s="6"/>
      <c r="I108" s="6"/>
      <c r="J108" s="6"/>
    </row>
    <row r="109" spans="1:10">
      <c r="A109" s="65" t="s">
        <v>41</v>
      </c>
      <c r="B109" s="48">
        <v>715</v>
      </c>
      <c r="C109" s="29">
        <v>824</v>
      </c>
      <c r="D109" s="3">
        <v>790</v>
      </c>
      <c r="E109" s="3">
        <v>850</v>
      </c>
      <c r="F109" s="3">
        <v>935</v>
      </c>
      <c r="G109" s="3">
        <v>873</v>
      </c>
      <c r="H109" s="3">
        <v>0</v>
      </c>
      <c r="I109" s="3">
        <v>0</v>
      </c>
      <c r="J109" s="3">
        <v>0</v>
      </c>
    </row>
    <row r="110" spans="1:10">
      <c r="A110" s="66" t="s">
        <v>39</v>
      </c>
      <c r="B110" s="52">
        <v>0</v>
      </c>
      <c r="C110" s="31">
        <v>0</v>
      </c>
      <c r="D110" s="16">
        <v>0</v>
      </c>
      <c r="E110" s="16">
        <v>0</v>
      </c>
      <c r="F110" s="16">
        <v>0</v>
      </c>
      <c r="G110" s="16">
        <v>0</v>
      </c>
      <c r="H110" s="16" t="s">
        <v>0</v>
      </c>
      <c r="I110" s="16" t="s">
        <v>0</v>
      </c>
      <c r="J110" s="16" t="s">
        <v>0</v>
      </c>
    </row>
    <row r="111" spans="1:10">
      <c r="A111" s="75" t="s">
        <v>9</v>
      </c>
      <c r="B111" s="54">
        <f>SUM(B109:B110)</f>
        <v>715</v>
      </c>
      <c r="C111" s="44">
        <f t="shared" ref="C111:J111" si="18">SUM(C109:C110)</f>
        <v>824</v>
      </c>
      <c r="D111" s="45">
        <f t="shared" si="18"/>
        <v>790</v>
      </c>
      <c r="E111" s="45">
        <f t="shared" si="18"/>
        <v>850</v>
      </c>
      <c r="F111" s="45">
        <f t="shared" si="18"/>
        <v>935</v>
      </c>
      <c r="G111" s="45">
        <f t="shared" si="18"/>
        <v>873</v>
      </c>
      <c r="H111" s="45">
        <f t="shared" si="18"/>
        <v>0</v>
      </c>
      <c r="I111" s="45">
        <f t="shared" si="18"/>
        <v>0</v>
      </c>
      <c r="J111" s="45">
        <f t="shared" si="18"/>
        <v>0</v>
      </c>
    </row>
    <row r="112" spans="1:10">
      <c r="A112" s="72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8">
      <c r="A113" s="70" t="s">
        <v>42</v>
      </c>
      <c r="B113" s="47">
        <f>B$7</f>
        <v>2022</v>
      </c>
      <c r="C113" s="50">
        <f>C$7</f>
        <v>2021</v>
      </c>
      <c r="D113" s="2">
        <f>D$7</f>
        <v>2020</v>
      </c>
      <c r="E113" s="2">
        <f>E$7</f>
        <v>2019</v>
      </c>
      <c r="F113" s="2">
        <f t="shared" ref="F113:J113" si="19">F$7</f>
        <v>2018</v>
      </c>
      <c r="G113" s="2">
        <f t="shared" si="19"/>
        <v>2017</v>
      </c>
      <c r="H113" s="2">
        <f t="shared" si="19"/>
        <v>2016</v>
      </c>
      <c r="I113" s="2">
        <f t="shared" si="19"/>
        <v>2015</v>
      </c>
      <c r="J113" s="2">
        <f t="shared" si="19"/>
        <v>2014</v>
      </c>
    </row>
    <row r="114" spans="1:10">
      <c r="A114" s="64" t="s">
        <v>30</v>
      </c>
      <c r="B114" s="53"/>
      <c r="C114" s="6"/>
      <c r="D114" s="6"/>
      <c r="E114" s="6"/>
      <c r="F114" s="6"/>
      <c r="G114" s="6"/>
      <c r="H114" s="6"/>
      <c r="I114" s="6"/>
      <c r="J114" s="6"/>
    </row>
    <row r="115" spans="1:10">
      <c r="A115" s="64"/>
      <c r="B115" s="48"/>
      <c r="C115" s="6"/>
      <c r="D115" s="6"/>
      <c r="E115" s="6"/>
      <c r="F115" s="6"/>
      <c r="G115" s="6"/>
      <c r="H115" s="6"/>
      <c r="I115" s="6"/>
      <c r="J115" s="6"/>
    </row>
    <row r="116" spans="1:10">
      <c r="A116" s="65" t="s">
        <v>41</v>
      </c>
      <c r="B116" s="48">
        <v>479</v>
      </c>
      <c r="C116" s="14">
        <v>585</v>
      </c>
      <c r="D116" s="3">
        <v>826</v>
      </c>
      <c r="E116" s="3">
        <v>770</v>
      </c>
      <c r="F116" s="3">
        <v>579</v>
      </c>
      <c r="G116" s="3">
        <v>502</v>
      </c>
      <c r="H116" s="3">
        <v>0</v>
      </c>
      <c r="I116" s="3">
        <v>0</v>
      </c>
      <c r="J116" s="3">
        <v>0</v>
      </c>
    </row>
    <row r="117" spans="1:10">
      <c r="A117" s="66" t="s">
        <v>39</v>
      </c>
      <c r="B117" s="52">
        <v>1</v>
      </c>
      <c r="C117" s="15">
        <v>4</v>
      </c>
      <c r="D117" s="16">
        <v>9</v>
      </c>
      <c r="E117" s="16">
        <v>4</v>
      </c>
      <c r="F117" s="16">
        <v>23</v>
      </c>
      <c r="G117" s="16">
        <v>11</v>
      </c>
      <c r="H117" s="16" t="s">
        <v>0</v>
      </c>
      <c r="I117" s="16" t="s">
        <v>0</v>
      </c>
      <c r="J117" s="16" t="s">
        <v>0</v>
      </c>
    </row>
    <row r="118" spans="1:10">
      <c r="A118" s="71" t="s">
        <v>9</v>
      </c>
      <c r="B118" s="54">
        <f>SUM(B116:B117)</f>
        <v>480</v>
      </c>
      <c r="C118" s="23">
        <f t="shared" ref="C118:J118" si="20">SUM(C116:C117)</f>
        <v>589</v>
      </c>
      <c r="D118" s="24">
        <f t="shared" si="20"/>
        <v>835</v>
      </c>
      <c r="E118" s="24">
        <f t="shared" si="20"/>
        <v>774</v>
      </c>
      <c r="F118" s="24">
        <f t="shared" si="20"/>
        <v>602</v>
      </c>
      <c r="G118" s="24">
        <f t="shared" si="20"/>
        <v>513</v>
      </c>
      <c r="H118" s="24">
        <f t="shared" si="20"/>
        <v>0</v>
      </c>
      <c r="I118" s="24">
        <f t="shared" si="20"/>
        <v>0</v>
      </c>
      <c r="J118" s="24">
        <f t="shared" si="20"/>
        <v>0</v>
      </c>
    </row>
    <row r="119" spans="1:10">
      <c r="A119" s="72"/>
      <c r="B119" s="6"/>
      <c r="C119" s="6"/>
      <c r="D119" s="6"/>
      <c r="E119" s="6"/>
      <c r="F119" s="6"/>
      <c r="G119" s="6"/>
      <c r="H119" s="6"/>
      <c r="I119" s="6"/>
      <c r="J119" s="6"/>
    </row>
    <row r="120" spans="1:10">
      <c r="A120" s="72"/>
      <c r="B120" s="6"/>
      <c r="C120" s="6"/>
      <c r="D120" s="6"/>
      <c r="E120" s="6"/>
      <c r="F120" s="6"/>
      <c r="G120" s="6"/>
      <c r="H120" s="6"/>
      <c r="I120" s="6"/>
      <c r="J120" s="6"/>
    </row>
    <row r="121" spans="1:10">
      <c r="A121" s="72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8">
      <c r="A122" s="25" t="s">
        <v>43</v>
      </c>
      <c r="B122" s="47">
        <f>B$7</f>
        <v>2022</v>
      </c>
      <c r="C122" s="50">
        <f>C$7</f>
        <v>2021</v>
      </c>
      <c r="D122" s="2">
        <f>D$7</f>
        <v>2020</v>
      </c>
      <c r="E122" s="2">
        <f>E$7</f>
        <v>2019</v>
      </c>
      <c r="F122" s="2">
        <f t="shared" ref="F122:J122" si="21">F$7</f>
        <v>2018</v>
      </c>
      <c r="G122" s="2">
        <f t="shared" si="21"/>
        <v>2017</v>
      </c>
      <c r="H122" s="2">
        <f t="shared" si="21"/>
        <v>2016</v>
      </c>
      <c r="I122" s="2">
        <f t="shared" si="21"/>
        <v>2015</v>
      </c>
      <c r="J122" s="2">
        <f t="shared" si="21"/>
        <v>2014</v>
      </c>
    </row>
    <row r="123" spans="1:10">
      <c r="A123" s="12" t="s">
        <v>44</v>
      </c>
      <c r="B123" s="53"/>
      <c r="C123" s="6"/>
      <c r="D123" s="6"/>
      <c r="E123" s="6"/>
      <c r="F123" s="6"/>
      <c r="G123" s="6"/>
      <c r="H123" s="6"/>
      <c r="I123" s="6"/>
      <c r="J123" s="6"/>
    </row>
    <row r="124" spans="1:10">
      <c r="A124" s="12"/>
      <c r="B124" s="48"/>
      <c r="C124" s="6"/>
      <c r="D124" s="6"/>
      <c r="E124" s="6"/>
      <c r="F124" s="6"/>
      <c r="G124" s="6"/>
      <c r="H124" s="6"/>
      <c r="I124" s="6"/>
      <c r="J124" s="6"/>
    </row>
    <row r="125" spans="1:10">
      <c r="A125" s="13" t="s">
        <v>45</v>
      </c>
      <c r="B125" s="48">
        <v>51</v>
      </c>
      <c r="C125" s="14">
        <v>52</v>
      </c>
      <c r="D125" s="3">
        <v>50</v>
      </c>
      <c r="E125" s="3">
        <v>50</v>
      </c>
      <c r="F125" s="3">
        <v>48</v>
      </c>
      <c r="G125" s="3">
        <v>45</v>
      </c>
      <c r="H125" s="3">
        <v>44</v>
      </c>
      <c r="I125" s="3" t="s">
        <v>1</v>
      </c>
      <c r="J125" s="3" t="s">
        <v>1</v>
      </c>
    </row>
    <row r="126" spans="1:10">
      <c r="A126" s="4" t="s">
        <v>46</v>
      </c>
      <c r="B126" s="52">
        <v>277</v>
      </c>
      <c r="C126" s="15">
        <v>254</v>
      </c>
      <c r="D126" s="16">
        <v>240</v>
      </c>
      <c r="E126" s="16">
        <v>221</v>
      </c>
      <c r="F126" s="16">
        <v>212</v>
      </c>
      <c r="G126" s="16">
        <v>217</v>
      </c>
      <c r="H126" s="16">
        <v>206</v>
      </c>
      <c r="I126" s="3" t="s">
        <v>1</v>
      </c>
      <c r="J126" s="3" t="s">
        <v>1</v>
      </c>
    </row>
    <row r="127" spans="1:10">
      <c r="A127" s="4" t="s">
        <v>47</v>
      </c>
      <c r="B127" s="54">
        <v>32</v>
      </c>
      <c r="C127" s="15">
        <v>31</v>
      </c>
      <c r="D127" s="16">
        <v>30</v>
      </c>
      <c r="E127" s="16">
        <v>31</v>
      </c>
      <c r="F127" s="16">
        <v>32</v>
      </c>
      <c r="G127" s="16">
        <v>31</v>
      </c>
      <c r="H127" s="16">
        <v>32</v>
      </c>
      <c r="I127" s="3" t="s">
        <v>1</v>
      </c>
      <c r="J127" s="3" t="s">
        <v>1</v>
      </c>
    </row>
    <row r="128" spans="1:10">
      <c r="A128" s="4" t="s">
        <v>48</v>
      </c>
      <c r="B128" s="52">
        <v>74</v>
      </c>
      <c r="C128" s="15">
        <v>78</v>
      </c>
      <c r="D128" s="16">
        <v>79</v>
      </c>
      <c r="E128" s="16">
        <v>85</v>
      </c>
      <c r="F128" s="16">
        <v>86</v>
      </c>
      <c r="G128" s="16">
        <v>92</v>
      </c>
      <c r="H128" s="16">
        <v>94</v>
      </c>
      <c r="I128" s="3" t="s">
        <v>1</v>
      </c>
      <c r="J128" s="3" t="s">
        <v>1</v>
      </c>
    </row>
    <row r="129" spans="1:10">
      <c r="A129" s="19" t="s">
        <v>49</v>
      </c>
      <c r="B129" s="52">
        <v>10</v>
      </c>
      <c r="C129" s="26">
        <v>2</v>
      </c>
      <c r="D129" s="3" t="s">
        <v>1</v>
      </c>
      <c r="E129" s="3" t="s">
        <v>1</v>
      </c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</row>
    <row r="130" spans="1:10">
      <c r="A130" s="22" t="s">
        <v>9</v>
      </c>
      <c r="B130" s="54">
        <f>SUM(B125:B129)</f>
        <v>444</v>
      </c>
      <c r="C130" s="23">
        <f>SUM(C125:C129)</f>
        <v>417</v>
      </c>
      <c r="D130" s="24">
        <f t="shared" ref="D130:H130" si="22">SUM(D125:D128)</f>
        <v>399</v>
      </c>
      <c r="E130" s="24">
        <f t="shared" si="22"/>
        <v>387</v>
      </c>
      <c r="F130" s="24">
        <f t="shared" si="22"/>
        <v>378</v>
      </c>
      <c r="G130" s="24">
        <f t="shared" si="22"/>
        <v>385</v>
      </c>
      <c r="H130" s="24">
        <f t="shared" si="22"/>
        <v>376</v>
      </c>
      <c r="I130" s="28" t="s">
        <v>1</v>
      </c>
      <c r="J130" s="28" t="s">
        <v>1</v>
      </c>
    </row>
    <row r="131" spans="1:10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8">
      <c r="A132" s="25" t="s">
        <v>50</v>
      </c>
      <c r="B132" s="47">
        <f>B$7</f>
        <v>2022</v>
      </c>
      <c r="C132" s="50">
        <f>C$7</f>
        <v>2021</v>
      </c>
      <c r="D132" s="2">
        <f>D$7</f>
        <v>2020</v>
      </c>
      <c r="E132" s="2">
        <f>E$7</f>
        <v>2019</v>
      </c>
      <c r="F132" s="2">
        <f t="shared" ref="F132:J132" si="23">F$7</f>
        <v>2018</v>
      </c>
      <c r="G132" s="2">
        <f t="shared" si="23"/>
        <v>2017</v>
      </c>
      <c r="H132" s="2">
        <f t="shared" si="23"/>
        <v>2016</v>
      </c>
      <c r="I132" s="2">
        <f t="shared" si="23"/>
        <v>2015</v>
      </c>
      <c r="J132" s="2">
        <f t="shared" si="23"/>
        <v>2014</v>
      </c>
    </row>
    <row r="133" spans="1:10">
      <c r="A133" s="12" t="s">
        <v>5</v>
      </c>
      <c r="B133" s="53"/>
      <c r="C133" s="6"/>
      <c r="D133" s="6"/>
      <c r="E133" s="6"/>
      <c r="F133" s="6"/>
      <c r="G133" s="6"/>
      <c r="H133" s="6"/>
      <c r="I133" s="6"/>
      <c r="J133" s="6"/>
    </row>
    <row r="134" spans="1:10">
      <c r="A134" s="12"/>
      <c r="B134" s="48"/>
      <c r="C134" s="6"/>
      <c r="D134" s="6"/>
      <c r="E134" s="6"/>
      <c r="F134" s="6"/>
      <c r="G134" s="6"/>
      <c r="H134" s="6"/>
      <c r="I134" s="6"/>
      <c r="J134" s="6"/>
    </row>
    <row r="135" spans="1:10">
      <c r="A135" s="13" t="s">
        <v>45</v>
      </c>
      <c r="B135" s="48">
        <v>0</v>
      </c>
      <c r="C135" s="14">
        <v>3</v>
      </c>
      <c r="D135" s="3">
        <v>2</v>
      </c>
      <c r="E135" s="3">
        <v>2</v>
      </c>
      <c r="F135" s="3">
        <v>3</v>
      </c>
      <c r="G135" s="3">
        <v>1</v>
      </c>
      <c r="H135" s="3" t="s">
        <v>0</v>
      </c>
      <c r="I135" s="3" t="s">
        <v>0</v>
      </c>
      <c r="J135" s="3" t="s">
        <v>0</v>
      </c>
    </row>
    <row r="136" spans="1:10">
      <c r="A136" s="4" t="s">
        <v>46</v>
      </c>
      <c r="B136" s="52">
        <v>28</v>
      </c>
      <c r="C136" s="15">
        <v>18</v>
      </c>
      <c r="D136" s="16">
        <v>23</v>
      </c>
      <c r="E136" s="16">
        <v>17</v>
      </c>
      <c r="F136" s="16">
        <v>8</v>
      </c>
      <c r="G136" s="16">
        <v>24</v>
      </c>
      <c r="H136" s="3" t="s">
        <v>0</v>
      </c>
      <c r="I136" s="3" t="s">
        <v>0</v>
      </c>
      <c r="J136" s="3" t="s">
        <v>0</v>
      </c>
    </row>
    <row r="137" spans="1:10">
      <c r="A137" s="4" t="s">
        <v>47</v>
      </c>
      <c r="B137" s="54">
        <v>2</v>
      </c>
      <c r="C137" s="15">
        <v>2</v>
      </c>
      <c r="D137" s="16" t="s">
        <v>0</v>
      </c>
      <c r="E137" s="16" t="s">
        <v>0</v>
      </c>
      <c r="F137" s="16">
        <v>2</v>
      </c>
      <c r="G137" s="16">
        <v>1</v>
      </c>
      <c r="H137" s="3" t="s">
        <v>0</v>
      </c>
      <c r="I137" s="3" t="s">
        <v>0</v>
      </c>
      <c r="J137" s="3" t="s">
        <v>0</v>
      </c>
    </row>
    <row r="138" spans="1:10">
      <c r="A138" s="4" t="s">
        <v>48</v>
      </c>
      <c r="B138" s="52">
        <v>2</v>
      </c>
      <c r="C138" s="15">
        <v>2</v>
      </c>
      <c r="D138" s="16">
        <v>1</v>
      </c>
      <c r="E138" s="16">
        <v>1</v>
      </c>
      <c r="F138" s="16">
        <v>3</v>
      </c>
      <c r="G138" s="16">
        <v>6</v>
      </c>
      <c r="H138" s="3" t="s">
        <v>0</v>
      </c>
      <c r="I138" s="3" t="s">
        <v>0</v>
      </c>
      <c r="J138" s="3" t="s">
        <v>0</v>
      </c>
    </row>
    <row r="139" spans="1:10">
      <c r="A139" s="19" t="s">
        <v>49</v>
      </c>
      <c r="B139" s="52">
        <v>8</v>
      </c>
      <c r="C139" s="26">
        <v>2</v>
      </c>
      <c r="D139" s="3" t="s">
        <v>1</v>
      </c>
      <c r="E139" s="3" t="s">
        <v>1</v>
      </c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</row>
    <row r="140" spans="1:10">
      <c r="A140" s="22" t="s">
        <v>9</v>
      </c>
      <c r="B140" s="54">
        <f>SUM(B135:B139)</f>
        <v>40</v>
      </c>
      <c r="C140" s="23">
        <f>SUM(C135:C139)</f>
        <v>27</v>
      </c>
      <c r="D140" s="24">
        <f>SUM(D135:D138)</f>
        <v>26</v>
      </c>
      <c r="E140" s="24">
        <f>SUM(E135:E138)</f>
        <v>20</v>
      </c>
      <c r="F140" s="24">
        <f>SUM(F135:F138)</f>
        <v>16</v>
      </c>
      <c r="G140" s="24">
        <f>SUM(G135:G138)</f>
        <v>32</v>
      </c>
      <c r="H140" s="28" t="s">
        <v>0</v>
      </c>
      <c r="I140" s="28" t="s">
        <v>0</v>
      </c>
      <c r="J140" s="28" t="s">
        <v>0</v>
      </c>
    </row>
    <row r="141" spans="1:10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8">
      <c r="A142" s="25" t="s">
        <v>51</v>
      </c>
      <c r="B142" s="55">
        <f>B$7</f>
        <v>2022</v>
      </c>
      <c r="C142" s="50">
        <f>C$7</f>
        <v>2021</v>
      </c>
      <c r="D142" s="2">
        <f>D$7</f>
        <v>2020</v>
      </c>
      <c r="E142" s="2">
        <f>E$7</f>
        <v>2019</v>
      </c>
      <c r="F142" s="2">
        <f t="shared" ref="F142:J142" si="24">F$7</f>
        <v>2018</v>
      </c>
      <c r="G142" s="2">
        <f t="shared" si="24"/>
        <v>2017</v>
      </c>
      <c r="H142" s="2">
        <f t="shared" si="24"/>
        <v>2016</v>
      </c>
      <c r="I142" s="2">
        <f t="shared" si="24"/>
        <v>2015</v>
      </c>
      <c r="J142" s="2">
        <f t="shared" si="24"/>
        <v>2014</v>
      </c>
    </row>
    <row r="143" spans="1:10">
      <c r="A143" s="12" t="s">
        <v>5</v>
      </c>
      <c r="B143" s="53"/>
      <c r="C143" s="6"/>
      <c r="D143" s="6"/>
      <c r="E143" s="6"/>
      <c r="F143" s="6"/>
      <c r="G143" s="6"/>
      <c r="H143" s="6"/>
      <c r="I143" s="6"/>
      <c r="J143" s="6"/>
    </row>
    <row r="144" spans="1:10">
      <c r="A144" s="12"/>
      <c r="B144" s="56"/>
      <c r="C144" s="6"/>
      <c r="D144" s="6"/>
      <c r="E144" s="6"/>
      <c r="F144" s="6"/>
      <c r="G144" s="6"/>
      <c r="H144" s="6"/>
      <c r="I144" s="6"/>
      <c r="J144" s="6"/>
    </row>
    <row r="145" spans="1:10">
      <c r="A145" s="13" t="s">
        <v>45</v>
      </c>
      <c r="B145" s="56">
        <v>1</v>
      </c>
      <c r="C145" s="14">
        <v>1</v>
      </c>
      <c r="D145" s="3">
        <v>2</v>
      </c>
      <c r="E145" s="3" t="s">
        <v>0</v>
      </c>
      <c r="F145" s="3" t="s">
        <v>0</v>
      </c>
      <c r="G145" s="3" t="s">
        <v>0</v>
      </c>
      <c r="H145" s="3" t="s">
        <v>0</v>
      </c>
      <c r="I145" s="3" t="s">
        <v>0</v>
      </c>
      <c r="J145" s="3" t="s">
        <v>0</v>
      </c>
    </row>
    <row r="146" spans="1:10">
      <c r="A146" s="4" t="s">
        <v>46</v>
      </c>
      <c r="B146" s="57">
        <v>5</v>
      </c>
      <c r="C146" s="15">
        <v>4</v>
      </c>
      <c r="D146" s="16">
        <v>4</v>
      </c>
      <c r="E146" s="16">
        <v>8</v>
      </c>
      <c r="F146" s="16">
        <v>13</v>
      </c>
      <c r="G146" s="16">
        <v>13</v>
      </c>
      <c r="H146" s="3" t="s">
        <v>0</v>
      </c>
      <c r="I146" s="3" t="s">
        <v>0</v>
      </c>
      <c r="J146" s="3" t="s">
        <v>0</v>
      </c>
    </row>
    <row r="147" spans="1:10">
      <c r="A147" s="4" t="s">
        <v>47</v>
      </c>
      <c r="B147" s="58">
        <v>1</v>
      </c>
      <c r="C147" s="15">
        <v>1</v>
      </c>
      <c r="D147" s="16">
        <v>1</v>
      </c>
      <c r="E147" s="16">
        <v>1</v>
      </c>
      <c r="F147" s="16">
        <v>1</v>
      </c>
      <c r="G147" s="16">
        <v>2</v>
      </c>
      <c r="H147" s="3" t="s">
        <v>0</v>
      </c>
      <c r="I147" s="3" t="s">
        <v>0</v>
      </c>
      <c r="J147" s="3" t="s">
        <v>0</v>
      </c>
    </row>
    <row r="148" spans="1:10">
      <c r="A148" s="66" t="s">
        <v>48</v>
      </c>
      <c r="B148" s="57">
        <v>6</v>
      </c>
      <c r="C148" s="15">
        <v>3</v>
      </c>
      <c r="D148" s="16">
        <v>7</v>
      </c>
      <c r="E148" s="16">
        <v>2</v>
      </c>
      <c r="F148" s="16">
        <v>9</v>
      </c>
      <c r="G148" s="16">
        <v>8</v>
      </c>
      <c r="H148" s="3" t="s">
        <v>0</v>
      </c>
      <c r="I148" s="3" t="s">
        <v>0</v>
      </c>
      <c r="J148" s="3" t="s">
        <v>0</v>
      </c>
    </row>
    <row r="149" spans="1:10">
      <c r="A149" s="19" t="s">
        <v>49</v>
      </c>
      <c r="B149" s="57" t="s">
        <v>1</v>
      </c>
      <c r="C149" s="15" t="s">
        <v>1</v>
      </c>
      <c r="D149" s="3" t="s">
        <v>1</v>
      </c>
      <c r="E149" s="3" t="s">
        <v>1</v>
      </c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</row>
    <row r="150" spans="1:10">
      <c r="A150" s="71" t="s">
        <v>9</v>
      </c>
      <c r="B150" s="58">
        <f>SUM(B145:B149)</f>
        <v>13</v>
      </c>
      <c r="C150" s="23">
        <f>SUM(C145:C149)</f>
        <v>9</v>
      </c>
      <c r="D150" s="24">
        <f t="shared" ref="D150" si="25">SUM(D145:D148)</f>
        <v>14</v>
      </c>
      <c r="E150" s="24">
        <f>SUM(E145:E148)</f>
        <v>11</v>
      </c>
      <c r="F150" s="24">
        <f t="shared" ref="F150:G150" si="26">SUM(F145:F148)</f>
        <v>23</v>
      </c>
      <c r="G150" s="24">
        <f t="shared" si="26"/>
        <v>23</v>
      </c>
      <c r="H150" s="28" t="s">
        <v>0</v>
      </c>
      <c r="I150" s="28" t="s">
        <v>0</v>
      </c>
      <c r="J150" s="28" t="s">
        <v>0</v>
      </c>
    </row>
    <row r="151" spans="1:10">
      <c r="A151" s="72"/>
      <c r="B151" s="6"/>
      <c r="C151" s="6"/>
      <c r="D151" s="6"/>
      <c r="E151" s="6"/>
      <c r="F151" s="6"/>
      <c r="G151" s="6"/>
      <c r="H151" s="6"/>
      <c r="I151" s="6"/>
      <c r="J151" s="6"/>
    </row>
    <row r="152" spans="1:10">
      <c r="A152" s="72"/>
      <c r="B152" s="6"/>
      <c r="C152" s="6"/>
      <c r="D152" s="6"/>
      <c r="E152" s="6"/>
      <c r="F152" s="6"/>
      <c r="G152" s="6"/>
      <c r="H152" s="6"/>
      <c r="I152" s="6"/>
      <c r="J152" s="6"/>
    </row>
    <row r="153" spans="1:10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8">
      <c r="A154" s="25" t="s">
        <v>52</v>
      </c>
      <c r="B154" s="55">
        <f>B$7</f>
        <v>2022</v>
      </c>
      <c r="C154" s="50">
        <f>C$7</f>
        <v>2021</v>
      </c>
      <c r="D154" s="2">
        <f>D$7</f>
        <v>2020</v>
      </c>
      <c r="E154" s="2">
        <f>E$7</f>
        <v>2019</v>
      </c>
      <c r="F154" s="2">
        <f t="shared" ref="F154:J154" si="27">F$7</f>
        <v>2018</v>
      </c>
      <c r="G154" s="2">
        <f t="shared" si="27"/>
        <v>2017</v>
      </c>
      <c r="H154" s="2">
        <f t="shared" si="27"/>
        <v>2016</v>
      </c>
      <c r="I154" s="2">
        <f t="shared" si="27"/>
        <v>2015</v>
      </c>
      <c r="J154" s="2">
        <f t="shared" si="27"/>
        <v>2014</v>
      </c>
    </row>
    <row r="155" spans="1:10">
      <c r="A155" s="12" t="s">
        <v>53</v>
      </c>
      <c r="B155" s="53"/>
      <c r="C155" s="6"/>
      <c r="D155" s="6"/>
      <c r="E155" s="6"/>
      <c r="F155" s="6"/>
      <c r="G155" s="6"/>
      <c r="H155" s="6"/>
      <c r="I155" s="6"/>
      <c r="J155" s="6"/>
    </row>
    <row r="156" spans="1:10">
      <c r="A156" s="12"/>
      <c r="B156" s="56"/>
      <c r="C156" s="6"/>
      <c r="D156" s="6"/>
      <c r="E156" s="6"/>
      <c r="F156" s="6"/>
      <c r="G156" s="6"/>
      <c r="H156" s="6"/>
      <c r="I156" s="6"/>
      <c r="J156" s="6"/>
    </row>
    <row r="157" spans="1:10">
      <c r="A157" s="13" t="s">
        <v>54</v>
      </c>
      <c r="B157" s="56">
        <v>648</v>
      </c>
      <c r="C157" s="14">
        <v>138</v>
      </c>
      <c r="D157" s="3">
        <v>20</v>
      </c>
      <c r="E157" s="3" t="s">
        <v>0</v>
      </c>
      <c r="F157" s="3" t="s">
        <v>0</v>
      </c>
      <c r="G157" s="3" t="s">
        <v>0</v>
      </c>
      <c r="H157" s="3" t="s">
        <v>0</v>
      </c>
      <c r="I157" s="3" t="s">
        <v>0</v>
      </c>
      <c r="J157" s="3" t="s">
        <v>0</v>
      </c>
    </row>
    <row r="158" spans="1:10">
      <c r="A158" s="4" t="s">
        <v>55</v>
      </c>
      <c r="B158" s="57">
        <v>83</v>
      </c>
      <c r="C158" s="15">
        <v>76</v>
      </c>
      <c r="D158" s="16">
        <v>20</v>
      </c>
      <c r="E158" s="16" t="s">
        <v>0</v>
      </c>
      <c r="F158" s="16" t="s">
        <v>0</v>
      </c>
      <c r="G158" s="16" t="s">
        <v>0</v>
      </c>
      <c r="H158" s="16" t="s">
        <v>0</v>
      </c>
      <c r="I158" s="3" t="s">
        <v>0</v>
      </c>
      <c r="J158" s="3" t="s">
        <v>0</v>
      </c>
    </row>
    <row r="159" spans="1:10">
      <c r="A159" s="4" t="s">
        <v>56</v>
      </c>
      <c r="B159" s="59">
        <v>28</v>
      </c>
      <c r="C159" s="15">
        <v>5</v>
      </c>
      <c r="D159" s="16">
        <v>0</v>
      </c>
      <c r="E159" s="16" t="s">
        <v>0</v>
      </c>
      <c r="F159" s="16" t="s">
        <v>0</v>
      </c>
      <c r="G159" s="16" t="s">
        <v>0</v>
      </c>
      <c r="H159" s="16" t="s">
        <v>0</v>
      </c>
      <c r="I159" s="3" t="s">
        <v>0</v>
      </c>
      <c r="J159" s="3" t="s">
        <v>0</v>
      </c>
    </row>
    <row r="160" spans="1:10">
      <c r="A160" s="22" t="s">
        <v>9</v>
      </c>
      <c r="B160" s="60">
        <f>B157+B159</f>
        <v>676</v>
      </c>
      <c r="C160" s="23">
        <f>C157+C159</f>
        <v>143</v>
      </c>
      <c r="D160" s="24">
        <f>D157+D159</f>
        <v>20</v>
      </c>
      <c r="E160" s="24" t="s">
        <v>0</v>
      </c>
      <c r="F160" s="24" t="s">
        <v>0</v>
      </c>
      <c r="G160" s="24" t="s">
        <v>0</v>
      </c>
      <c r="H160" s="24" t="s">
        <v>0</v>
      </c>
      <c r="I160" s="28" t="s">
        <v>0</v>
      </c>
      <c r="J160" s="28" t="s">
        <v>0</v>
      </c>
    </row>
    <row r="161" spans="1:10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8">
      <c r="A162" s="25" t="s">
        <v>57</v>
      </c>
      <c r="B162" s="55">
        <f>B$7</f>
        <v>2022</v>
      </c>
      <c r="C162" s="10">
        <f>C$7</f>
        <v>2021</v>
      </c>
      <c r="D162" s="11">
        <f>D$7</f>
        <v>2020</v>
      </c>
      <c r="E162" s="11">
        <f>E$7</f>
        <v>2019</v>
      </c>
      <c r="F162" s="11">
        <f t="shared" ref="F162:J162" si="28">F$7</f>
        <v>2018</v>
      </c>
      <c r="G162" s="11">
        <f t="shared" si="28"/>
        <v>2017</v>
      </c>
      <c r="H162" s="11">
        <f t="shared" si="28"/>
        <v>2016</v>
      </c>
      <c r="I162" s="11">
        <f t="shared" si="28"/>
        <v>2015</v>
      </c>
      <c r="J162" s="11">
        <f t="shared" si="28"/>
        <v>2014</v>
      </c>
    </row>
    <row r="163" spans="1:10">
      <c r="A163" s="12" t="s">
        <v>5</v>
      </c>
      <c r="B163" s="53"/>
      <c r="C163" s="6"/>
      <c r="D163" s="6"/>
      <c r="E163" s="6"/>
      <c r="F163" s="6"/>
      <c r="G163" s="6"/>
      <c r="H163" s="6"/>
      <c r="I163" s="6"/>
      <c r="J163" s="6"/>
    </row>
    <row r="164" spans="1:10">
      <c r="A164" s="12"/>
      <c r="B164" s="56"/>
      <c r="C164" s="6"/>
      <c r="D164" s="6"/>
      <c r="E164" s="6"/>
      <c r="F164" s="6"/>
      <c r="G164" s="6"/>
      <c r="H164" s="6"/>
      <c r="I164" s="6"/>
      <c r="J164" s="6"/>
    </row>
    <row r="165" spans="1:10">
      <c r="A165" s="13" t="s">
        <v>54</v>
      </c>
      <c r="B165" s="56">
        <v>512</v>
      </c>
      <c r="C165" s="14">
        <v>118</v>
      </c>
      <c r="D165" s="3">
        <v>20</v>
      </c>
      <c r="E165" s="3" t="s">
        <v>0</v>
      </c>
      <c r="F165" s="3" t="s">
        <v>0</v>
      </c>
      <c r="G165" s="3" t="s">
        <v>0</v>
      </c>
      <c r="H165" s="3" t="s">
        <v>0</v>
      </c>
      <c r="I165" s="3" t="s">
        <v>0</v>
      </c>
      <c r="J165" s="3" t="s">
        <v>0</v>
      </c>
    </row>
    <row r="166" spans="1:10">
      <c r="A166" s="4" t="s">
        <v>58</v>
      </c>
      <c r="B166" s="57">
        <v>9</v>
      </c>
      <c r="C166" s="15">
        <v>56</v>
      </c>
      <c r="D166" s="16">
        <v>20</v>
      </c>
      <c r="E166" s="16" t="s">
        <v>0</v>
      </c>
      <c r="F166" s="16" t="s">
        <v>0</v>
      </c>
      <c r="G166" s="16" t="s">
        <v>0</v>
      </c>
      <c r="H166" s="3" t="s">
        <v>0</v>
      </c>
      <c r="I166" s="3" t="s">
        <v>0</v>
      </c>
      <c r="J166" s="3" t="s">
        <v>0</v>
      </c>
    </row>
    <row r="167" spans="1:10">
      <c r="A167" s="4" t="s">
        <v>56</v>
      </c>
      <c r="B167" s="59">
        <v>23</v>
      </c>
      <c r="C167" s="15">
        <v>5</v>
      </c>
      <c r="D167" s="16">
        <v>0</v>
      </c>
      <c r="E167" s="16" t="s">
        <v>0</v>
      </c>
      <c r="F167" s="16" t="s">
        <v>0</v>
      </c>
      <c r="G167" s="16" t="s">
        <v>0</v>
      </c>
      <c r="H167" s="3" t="s">
        <v>0</v>
      </c>
      <c r="I167" s="3" t="s">
        <v>0</v>
      </c>
      <c r="J167" s="3" t="s">
        <v>0</v>
      </c>
    </row>
    <row r="168" spans="1:10">
      <c r="A168" s="22" t="s">
        <v>9</v>
      </c>
      <c r="B168" s="60">
        <f t="shared" ref="B168:D168" si="29">B165+B167</f>
        <v>535</v>
      </c>
      <c r="C168" s="23">
        <f t="shared" si="29"/>
        <v>123</v>
      </c>
      <c r="D168" s="24">
        <f t="shared" si="29"/>
        <v>20</v>
      </c>
      <c r="E168" s="24" t="s">
        <v>0</v>
      </c>
      <c r="F168" s="24" t="s">
        <v>0</v>
      </c>
      <c r="G168" s="24" t="s">
        <v>0</v>
      </c>
      <c r="H168" s="28" t="s">
        <v>0</v>
      </c>
      <c r="I168" s="28" t="s">
        <v>0</v>
      </c>
      <c r="J168" s="28" t="s">
        <v>0</v>
      </c>
    </row>
    <row r="169" spans="1:10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8">
      <c r="A170" s="25" t="s">
        <v>59</v>
      </c>
      <c r="B170" s="55">
        <f>B$7</f>
        <v>2022</v>
      </c>
      <c r="C170" s="50">
        <f>C$7</f>
        <v>2021</v>
      </c>
      <c r="D170" s="2">
        <f>D$7</f>
        <v>2020</v>
      </c>
      <c r="E170" s="2">
        <f>E$7</f>
        <v>2019</v>
      </c>
      <c r="F170" s="2">
        <f t="shared" ref="F170:J170" si="30">F$7</f>
        <v>2018</v>
      </c>
      <c r="G170" s="2">
        <f t="shared" si="30"/>
        <v>2017</v>
      </c>
      <c r="H170" s="2">
        <f t="shared" si="30"/>
        <v>2016</v>
      </c>
      <c r="I170" s="2">
        <f t="shared" si="30"/>
        <v>2015</v>
      </c>
      <c r="J170" s="2">
        <f t="shared" si="30"/>
        <v>2014</v>
      </c>
    </row>
    <row r="171" spans="1:10">
      <c r="A171" s="12" t="s">
        <v>5</v>
      </c>
      <c r="B171" s="53"/>
      <c r="C171" s="6"/>
      <c r="D171" s="6"/>
      <c r="E171" s="6"/>
      <c r="F171" s="6"/>
      <c r="G171" s="6"/>
      <c r="H171" s="6"/>
      <c r="I171" s="6"/>
      <c r="J171" s="6"/>
    </row>
    <row r="172" spans="1:10">
      <c r="A172" s="12"/>
      <c r="B172" s="56"/>
      <c r="C172" s="6"/>
      <c r="D172" s="6"/>
      <c r="E172" s="6"/>
      <c r="F172" s="6"/>
      <c r="G172" s="6"/>
      <c r="H172" s="6"/>
      <c r="I172" s="6"/>
      <c r="J172" s="6"/>
    </row>
    <row r="173" spans="1:10">
      <c r="A173" s="13" t="s">
        <v>54</v>
      </c>
      <c r="B173" s="56">
        <v>2</v>
      </c>
      <c r="C173" s="14">
        <v>0</v>
      </c>
      <c r="D173" s="3" t="s">
        <v>0</v>
      </c>
      <c r="E173" s="3" t="s">
        <v>0</v>
      </c>
      <c r="F173" s="3" t="s">
        <v>0</v>
      </c>
      <c r="G173" s="3" t="s">
        <v>0</v>
      </c>
      <c r="H173" s="3" t="s">
        <v>0</v>
      </c>
      <c r="I173" s="3" t="s">
        <v>0</v>
      </c>
      <c r="J173" s="3" t="s">
        <v>0</v>
      </c>
    </row>
    <row r="174" spans="1:10">
      <c r="A174" s="4" t="s">
        <v>58</v>
      </c>
      <c r="B174" s="57">
        <v>1</v>
      </c>
      <c r="C174" s="15"/>
      <c r="D174" s="16"/>
      <c r="E174" s="16" t="s">
        <v>0</v>
      </c>
      <c r="F174" s="16" t="s">
        <v>0</v>
      </c>
      <c r="G174" s="16"/>
      <c r="H174" s="3"/>
      <c r="I174" s="3"/>
      <c r="J174" s="3"/>
    </row>
    <row r="175" spans="1:10">
      <c r="A175" s="4" t="s">
        <v>56</v>
      </c>
      <c r="B175" s="59">
        <v>0</v>
      </c>
      <c r="C175" s="15">
        <v>0</v>
      </c>
      <c r="D175" s="16" t="s">
        <v>0</v>
      </c>
      <c r="E175" s="16" t="s">
        <v>0</v>
      </c>
      <c r="F175" s="16" t="s">
        <v>0</v>
      </c>
      <c r="G175" s="16" t="s">
        <v>0</v>
      </c>
      <c r="H175" s="3" t="s">
        <v>0</v>
      </c>
      <c r="I175" s="3" t="s">
        <v>0</v>
      </c>
      <c r="J175" s="3" t="s">
        <v>0</v>
      </c>
    </row>
    <row r="176" spans="1:10">
      <c r="A176" s="46" t="s">
        <v>9</v>
      </c>
      <c r="B176" s="60">
        <f>B173+B175</f>
        <v>2</v>
      </c>
      <c r="C176" s="15">
        <f>SUM(C173:C175)</f>
        <v>0</v>
      </c>
      <c r="D176" s="16" t="s">
        <v>0</v>
      </c>
      <c r="E176" s="16" t="s">
        <v>0</v>
      </c>
      <c r="F176" s="16" t="s">
        <v>0</v>
      </c>
      <c r="G176" s="16" t="s">
        <v>0</v>
      </c>
      <c r="H176" s="3" t="s">
        <v>0</v>
      </c>
      <c r="I176" s="3" t="s">
        <v>0</v>
      </c>
      <c r="J176" s="3" t="s">
        <v>0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_Note xmlns="http://schemas.microsoft.com/sharepoint/v3/fields" xsi:nil="true"/>
    <FinalDocument xmlns="C5D202CF-4570-4677-B8B7-42B4B91F241F" xsi:nil="true"/>
    <DocumentDate xmlns="C5D202CF-4570-4677-B8B7-42B4B91F241F">2023-03-22T08:59:48+00:00</DocumentDate>
    <_dlc_DocId xmlns="7e60ccbc-ae2b-43f6-84c9-d5be390ab830">3NMDDAW574XC-2083405822-723</_dlc_DocId>
    <_dlc_DocIdUrl xmlns="7e60ccbc-ae2b-43f6-84c9-d5be390ab830">
      <Url>https://dok.finma.ch/sites/2063-PR/_layouts/15/DocIdRedir.aspx?ID=3NMDDAW574XC-2083405822-723</Url>
      <Description>3NMDDAW574XC-2083405822-723</Description>
    </_dlc_DocIdUrl>
    <Projectname xmlns="C5D202CF-4570-4677-B8B7-42B4B91F241F">Geschäftsbericht 2022 (2063)</Projectname>
    <ProjectNr xmlns="C5D202CF-4570-4677-B8B7-42B4B91F241F">2063</ProjectN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B05653A-1412-46FD-9EC6-3BCE86A5C6B5}"/>
</file>

<file path=customXml/itemProps2.xml><?xml version="1.0" encoding="utf-8"?>
<ds:datastoreItem xmlns:ds="http://schemas.openxmlformats.org/officeDocument/2006/customXml" ds:itemID="{EC3FCBE8-5C4F-476F-BDF5-B58D80018961}"/>
</file>

<file path=customXml/itemProps3.xml><?xml version="1.0" encoding="utf-8"?>
<ds:datastoreItem xmlns:ds="http://schemas.openxmlformats.org/officeDocument/2006/customXml" ds:itemID="{E12903DB-42FA-493D-88ED-1A6088CD5CC9}"/>
</file>

<file path=customXml/itemProps4.xml><?xml version="1.0" encoding="utf-8"?>
<ds:datastoreItem xmlns:ds="http://schemas.openxmlformats.org/officeDocument/2006/customXml" ds:itemID="{FA4D7DF0-48DF-4E49-A97A-660F79F6E04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Andamento del mercato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2023-03-22T12:21:18Z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0x0101002232FB31B5D2429FADE8EE170F84E94A00A180708D44B9A142963197182FC17BCD</vt:lpwstr>
  </property>
  <property fmtid="{D5CDD505-2E9C-101B-9397-08002B2CF9AE}" pid="3" name="_dlc_DocIdItemGuid">
    <vt:lpwstr>8d015e48-0bd6-432a-a1bd-23eed95f41d9</vt:lpwstr>
  </property>
  <property fmtid="{D5CDD505-2E9C-101B-9397-08002B2CF9AE}" pid="4" name="OSP">
    <vt:lpwstr>2</vt:lpwstr>
  </property>
</Properties>
</file>